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00\public\VYKRESY\zateplováky 2013\4_BRNO_ŠPANĚLSKÉ_GYMNÁZIUM_VEJROSTOVA_BYSTRC\2024_Tělovýchovný pavilon - rek. EL, VZT\03 PROVÁDĚCÍ PROJEKT\ROZPOČET, VÝKAZ VÝMĚR\VÝKAZ VÝMĚR\"/>
    </mc:Choice>
  </mc:AlternateContent>
  <xr:revisionPtr revIDLastSave="0" documentId="13_ncr:1_{FAB47FC3-B77F-4E1B-B33C-FFDAC0E2280C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2">List3!$A$14:$I$33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 s="1"/>
  <c r="I16" i="1"/>
  <c r="J16" i="1" s="1"/>
  <c r="I15" i="1"/>
  <c r="J15" i="1" s="1"/>
  <c r="I14" i="1"/>
  <c r="J14" i="1" l="1"/>
  <c r="G14" i="1"/>
  <c r="G16" i="1"/>
  <c r="G17" i="1"/>
  <c r="G15" i="1"/>
  <c r="I21" i="1"/>
  <c r="I18" i="1"/>
  <c r="I20" i="1" l="1"/>
  <c r="I19" i="1"/>
  <c r="I39" i="1"/>
  <c r="I40" i="1"/>
  <c r="I50" i="1" l="1"/>
  <c r="J50" i="1" s="1"/>
  <c r="J63" i="1"/>
  <c r="G63" i="1"/>
  <c r="I41" i="1"/>
  <c r="J41" i="1" s="1"/>
  <c r="G32" i="3"/>
  <c r="E32" i="3" s="1"/>
  <c r="G31" i="3"/>
  <c r="H31" i="3" s="1"/>
  <c r="G30" i="3"/>
  <c r="H30" i="3" s="1"/>
  <c r="G29" i="3"/>
  <c r="H29" i="3" s="1"/>
  <c r="E29" i="3"/>
  <c r="G28" i="3"/>
  <c r="E28" i="3" s="1"/>
  <c r="G27" i="3"/>
  <c r="H27" i="3" s="1"/>
  <c r="E27" i="3"/>
  <c r="G26" i="3"/>
  <c r="H26" i="3" s="1"/>
  <c r="G25" i="3"/>
  <c r="H25" i="3" s="1"/>
  <c r="E25" i="3"/>
  <c r="G22" i="3"/>
  <c r="E22" i="3" s="1"/>
  <c r="G21" i="3"/>
  <c r="E21" i="3" s="1"/>
  <c r="G20" i="3"/>
  <c r="H20" i="3" s="1"/>
  <c r="G19" i="3"/>
  <c r="H19" i="3" s="1"/>
  <c r="G18" i="3"/>
  <c r="H18" i="3" s="1"/>
  <c r="E18" i="3"/>
  <c r="G17" i="3"/>
  <c r="H17" i="3" s="1"/>
  <c r="E17" i="3"/>
  <c r="G16" i="3"/>
  <c r="E16" i="3" s="1"/>
  <c r="G15" i="3"/>
  <c r="H15" i="3" s="1"/>
  <c r="G41" i="1" l="1"/>
  <c r="G50" i="1"/>
  <c r="H21" i="3"/>
  <c r="H16" i="3"/>
  <c r="E26" i="3"/>
  <c r="H28" i="3"/>
  <c r="E30" i="3"/>
  <c r="H32" i="3"/>
  <c r="E31" i="3"/>
  <c r="E15" i="3"/>
  <c r="E19" i="3"/>
  <c r="E20" i="3"/>
  <c r="H22" i="3"/>
  <c r="I48" i="1"/>
  <c r="J48" i="1" s="1"/>
  <c r="I47" i="1"/>
  <c r="J47" i="1" s="1"/>
  <c r="I46" i="1"/>
  <c r="J46" i="1" s="1"/>
  <c r="I49" i="1"/>
  <c r="J49" i="1" s="1"/>
  <c r="I45" i="1"/>
  <c r="J45" i="1" s="1"/>
  <c r="I44" i="1"/>
  <c r="J44" i="1" s="1"/>
  <c r="I43" i="1"/>
  <c r="J43" i="1" s="1"/>
  <c r="I42" i="1"/>
  <c r="J42" i="1" s="1"/>
  <c r="J40" i="1"/>
  <c r="I51" i="1"/>
  <c r="J51" i="1" s="1"/>
  <c r="I38" i="1"/>
  <c r="J38" i="1" s="1"/>
  <c r="J39" i="1"/>
  <c r="I37" i="1"/>
  <c r="J37" i="1" s="1"/>
  <c r="I36" i="1"/>
  <c r="J36" i="1" s="1"/>
  <c r="I35" i="1"/>
  <c r="J35" i="1" s="1"/>
  <c r="I33" i="1"/>
  <c r="J33" i="1" s="1"/>
  <c r="I32" i="1"/>
  <c r="J32" i="1" s="1"/>
  <c r="J21" i="1"/>
  <c r="I22" i="1"/>
  <c r="J22" i="1" s="1"/>
  <c r="I23" i="1"/>
  <c r="J23" i="1" s="1"/>
  <c r="I24" i="1"/>
  <c r="G24" i="1" s="1"/>
  <c r="I25" i="1"/>
  <c r="G25" i="1" s="1"/>
  <c r="I26" i="1"/>
  <c r="G26" i="1" s="1"/>
  <c r="I27" i="1"/>
  <c r="J27" i="1" s="1"/>
  <c r="I28" i="1"/>
  <c r="G28" i="1" s="1"/>
  <c r="I29" i="1"/>
  <c r="J29" i="1" s="1"/>
  <c r="I30" i="1"/>
  <c r="G30" i="1" s="1"/>
  <c r="I31" i="1"/>
  <c r="J31" i="1" s="1"/>
  <c r="J20" i="1"/>
  <c r="J19" i="1"/>
  <c r="J18" i="1"/>
  <c r="G36" i="1" l="1"/>
  <c r="G46" i="1"/>
  <c r="G38" i="1"/>
  <c r="G40" i="1"/>
  <c r="G44" i="1"/>
  <c r="G51" i="1"/>
  <c r="G43" i="1"/>
  <c r="G37" i="1"/>
  <c r="G31" i="1"/>
  <c r="G48" i="1"/>
  <c r="G47" i="1"/>
  <c r="G42" i="1"/>
  <c r="G45" i="1"/>
  <c r="G49" i="1"/>
  <c r="G39" i="1"/>
  <c r="G32" i="1"/>
  <c r="G35" i="1"/>
  <c r="G23" i="1"/>
  <c r="G22" i="1"/>
  <c r="G21" i="1"/>
  <c r="J28" i="1"/>
  <c r="J26" i="1"/>
  <c r="J30" i="1"/>
  <c r="J25" i="1"/>
  <c r="J24" i="1"/>
  <c r="G29" i="1"/>
  <c r="G27" i="1"/>
  <c r="G33" i="1"/>
  <c r="G18" i="1"/>
  <c r="G20" i="1"/>
  <c r="G19" i="1"/>
  <c r="I13" i="1" l="1"/>
  <c r="I12" i="1"/>
  <c r="J13" i="1" l="1"/>
  <c r="G13" i="1"/>
  <c r="J12" i="1"/>
  <c r="G12" i="1"/>
  <c r="J34" i="1"/>
  <c r="I11" i="1" l="1"/>
  <c r="J11" i="1" l="1"/>
  <c r="J10" i="1" s="1"/>
  <c r="G11" i="1"/>
  <c r="J56" i="1"/>
  <c r="J53" i="1" l="1"/>
  <c r="G53" i="1"/>
  <c r="G62" i="1" l="1"/>
  <c r="J62" i="1"/>
  <c r="G60" i="1"/>
  <c r="G61" i="1"/>
  <c r="G64" i="1"/>
  <c r="J64" i="1" l="1"/>
  <c r="J61" i="1"/>
  <c r="J60" i="1"/>
  <c r="J59" i="1"/>
  <c r="G59" i="1"/>
  <c r="J58" i="1"/>
  <c r="G58" i="1"/>
  <c r="J57" i="1"/>
  <c r="G57" i="1"/>
  <c r="J55" i="1"/>
  <c r="G55" i="1"/>
  <c r="J54" i="1"/>
  <c r="G54" i="1"/>
  <c r="J52" i="1" l="1"/>
  <c r="J66" i="1" s="1"/>
</calcChain>
</file>

<file path=xl/sharedStrings.xml><?xml version="1.0" encoding="utf-8"?>
<sst xmlns="http://schemas.openxmlformats.org/spreadsheetml/2006/main" count="195" uniqueCount="121">
  <si>
    <t xml:space="preserve">ROZPOČET  </t>
  </si>
  <si>
    <t xml:space="preserve">Objednatel:   </t>
  </si>
  <si>
    <t xml:space="preserve">Zhotovitel:   </t>
  </si>
  <si>
    <t xml:space="preserve">JKSO:   </t>
  </si>
  <si>
    <t>P.Č.</t>
  </si>
  <si>
    <t>KCN</t>
  </si>
  <si>
    <t>Kód položky</t>
  </si>
  <si>
    <t>Popis</t>
  </si>
  <si>
    <t>MJ</t>
  </si>
  <si>
    <t>Množství celkem</t>
  </si>
  <si>
    <t>Cena jednotková</t>
  </si>
  <si>
    <t>Dodávka j.c.</t>
  </si>
  <si>
    <t>Montáž j.c.</t>
  </si>
  <si>
    <t>Cena celkem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</si>
  <si>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</si>
  <si>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</si>
  <si>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</si>
  <si>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</si>
  <si>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</si>
  <si>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</si>
  <si>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</si>
  <si>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</si>
  <si>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</si>
  <si>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ks</t>
  </si>
  <si>
    <t>bm</t>
  </si>
  <si>
    <t>hod</t>
  </si>
  <si>
    <t xml:space="preserve">Datum:   </t>
  </si>
  <si>
    <t>kpl</t>
  </si>
  <si>
    <t>Starycha s.r.o.</t>
  </si>
  <si>
    <t>m2</t>
  </si>
  <si>
    <t>Stavba: Gymnázium Brno - TV pavilon - rekonstrukce části technických zařízení budov</t>
  </si>
  <si>
    <t>Objekt:Tělovýchovný pavilon "F"</t>
  </si>
  <si>
    <t>Gymnázium Brno-Bystrc, příspěvková organizace</t>
  </si>
  <si>
    <t>březen 2025</t>
  </si>
  <si>
    <t>Zařízení č. 1 - Větrání šaten a sociálního zařízení</t>
  </si>
  <si>
    <t xml:space="preserve">1.3 Regulační klapka ruční do čtyřhranného potrubí 400x250 </t>
  </si>
  <si>
    <t>Vnitřní jednotka P/O 4400 m3/h teplovodní</t>
  </si>
  <si>
    <t>Venkovní jednotka P/O 5700 m3/h teplovodní</t>
  </si>
  <si>
    <t>Anemostat VVKR-A-S-600-8-B-SW včetně PB-VVK-S-600-200-S-H-D1</t>
  </si>
  <si>
    <t>Anemostat VVKR-A-S-600-24C-B-SW včetně PB-VVK-S-600-250-S-H-D1</t>
  </si>
  <si>
    <t>Anemostat VVKR-A-S-600-48-B-SW včetně PB-VVK-S-600-250-E-H-D1</t>
  </si>
  <si>
    <t>Proudová dýza AJD-250-SW</t>
  </si>
  <si>
    <t>Uzavírací klapka do čtyřhranného potrubí 630x250 včetně servopohonu 230V</t>
  </si>
  <si>
    <t>Uzavírací klapka do čtyřhranného potrubí 400x250 včetně servopohonu 230V</t>
  </si>
  <si>
    <t>710x400</t>
  </si>
  <si>
    <t>400x250</t>
  </si>
  <si>
    <t>355x250</t>
  </si>
  <si>
    <t>250x250</t>
  </si>
  <si>
    <t>1.8 Čtyřhranné potrubí z pozinkovanného plechu Sk.I do obvodu 2220mm / 50% tvarovek</t>
  </si>
  <si>
    <t>1.9 Čtyřhranné potrubí z pozinkovanného plechu Sk.I do obvodu 1300mm / 50% tvarovek</t>
  </si>
  <si>
    <t>1.10 Čtyřhranné potrubí z pozinkovanného plechu Sk.I do obvodu 1210mm / 20% tvarovek</t>
  </si>
  <si>
    <t>1.11 Čtyřhranné potrubí z pozinkovanného plechu Sk.I do obvodu 1000mm / 10% tvarovek</t>
  </si>
  <si>
    <t>1.12 Kruhové potrubí spiro, pozink. plech ø250mm vč. 20% tvarovek</t>
  </si>
  <si>
    <t>1.13 Kruhové potrubí spiro, pozink. plech ø200mm vč. 20% tvarovek</t>
  </si>
  <si>
    <t>1.14 Kruhové potrubí spiro, pozink. plech ø150mm vč. 20% tvarovek</t>
  </si>
  <si>
    <t>1.15 Kruhové potrubí spiro, pozink. plech ø125mm vč. 20% tvarovek</t>
  </si>
  <si>
    <t>Zařízení č. 2 - Větrání tělocvičen</t>
  </si>
  <si>
    <t xml:space="preserve">2.3 Regulační klapka včetně servopohonu 230V do čtyřhranného potrubí 630x250 </t>
  </si>
  <si>
    <t xml:space="preserve">2.4 Regulační klapka včetně servopohonu 230V do čtyřhranného potrubí 400x250 </t>
  </si>
  <si>
    <t>1200x500</t>
  </si>
  <si>
    <t>630x500</t>
  </si>
  <si>
    <t>2.8 Čtyřhranné potrubí z pozinkovanného plechu Sk.I do obvodu 2260mm / 50% tvarovek</t>
  </si>
  <si>
    <t>2.7 Čtyřhranné potrubí z pozinkovanného plechu Sk.I do obvodu 3400mm / 100% tvarovek</t>
  </si>
  <si>
    <t>630x250</t>
  </si>
  <si>
    <t>2.9 Čtyřhranné potrubí z pozinkovanného plechu Sk.I do obvodu 1760mm / 20% tvarovek</t>
  </si>
  <si>
    <t>500x250</t>
  </si>
  <si>
    <t>2.10 Čtyřhranné potrubí z pozinkovanného plechu Sk.I do obvodu 1500mm / 10% tvarovek</t>
  </si>
  <si>
    <t>2.11 Čtyřhranné potrubí z pozinkovanného plechu Sk.I do obvodu 1210mm / 10% tvarovek</t>
  </si>
  <si>
    <t>2.12 Čtyřhranné potrubí z pozinkovanného plechu Sk.I do obvodu 1000mm / 10% tvarovek</t>
  </si>
  <si>
    <t>2.13 Čtyřhranné potrubí z pozinkovanného plechu Sk.I do obvodu 1300mm / 10% tvarovek</t>
  </si>
  <si>
    <t>2.14 Kruhové potrubí spiro, pozink. plech ø250mm vč. 20% tvarovek</t>
  </si>
  <si>
    <t>Zařízení č. 3 - Ostatní započitatelné náklady</t>
  </si>
  <si>
    <t>3.1 Lešení, nůžkové, ramenové zvedáky.</t>
  </si>
  <si>
    <t>3.2 Doprava zařízení.</t>
  </si>
  <si>
    <t>3.3 Montážní, spojovací, těsnící a závěsný materiál, včetně uložení na střeše</t>
  </si>
  <si>
    <t>3.4 Požární ucpávky.</t>
  </si>
  <si>
    <t>3.5 Zednické výpomoci.</t>
  </si>
  <si>
    <t>3.6 Zámečnické výpomoci.</t>
  </si>
  <si>
    <t>3.7 Nepředvídatelné práce.</t>
  </si>
  <si>
    <t>3.8 Zaregulování zařízení a vystavení protokolů.</t>
  </si>
  <si>
    <t>3.9 Komplexní vyzkoušení zařízení, předání do provozu a zaškolení obsluhy.</t>
  </si>
  <si>
    <t>3.10 Dokumentace výrobní, skutečného provedení a předávací</t>
  </si>
  <si>
    <t>3.11 Označení vzduchotechnického zařízení (ventilátory, klimatizace) pro snadnou identifikaci a potrubí vč. směru proudění.</t>
  </si>
  <si>
    <t>2.8 Čtyřhranné potrubí z pozinkovanného plechu Sk.I do obvodu 3400mm / 100% tvarovek</t>
  </si>
  <si>
    <t>2.9 Čtyřhranné potrubí z pozinkovanného plechu Sk.I do obvodu 2260mm / 50% tvarovek</t>
  </si>
  <si>
    <t>2.15 Kruhové potrubí spiro, pozink. plech ø250mm vč. 20% tvarovek</t>
  </si>
  <si>
    <t>3.12 Demontáž stávajících VZT jednotek, potrubí a elementů.</t>
  </si>
  <si>
    <t xml:space="preserve">2.17 Tepelná minerální izolace tl. 80mm vč. "oplechování" tvořeným PVC střešní folií tl. 1,5mm, která je kotvena přes poplastované plechy </t>
  </si>
  <si>
    <t>2.7 Škrtící klapka ruční do kruhového potrubí ø250mm</t>
  </si>
  <si>
    <t>2.14 Čtyřhranné potrubí z pozinkovanného plechu Sk.I do obvodu 1300mm / 50% tvarovek</t>
  </si>
  <si>
    <t>2.10 Čtyřhranné potrubí z pozinkovanného plechu Sk.I do obvodu 1760mm / 40% tvarovek</t>
  </si>
  <si>
    <t>2.11 Čtyřhranné potrubí z pozinkovanného plechu Sk.I do obvodu 1500mm / 40% tvarovek</t>
  </si>
  <si>
    <t>2.12 Čtyřhranné potrubí z pozinkovanného plechu Sk.I do obvodu 1210mm / 40% tvarovek</t>
  </si>
  <si>
    <t>2.13 Čtyřhranné potrubí z pozinkovanného plechu Sk.I do obvodu 1000mm / 40% tvarovek</t>
  </si>
  <si>
    <t>2.16 Ohebná hadice izolovaná 254</t>
  </si>
  <si>
    <t>2.2 Tlumič hluku do čtyřhranného potrubí 1200x500-1000</t>
  </si>
  <si>
    <t>1.2 Tlumič hluku do čtyřhranného potrubí 710x400-1000</t>
  </si>
  <si>
    <t>1.5 Požární klapka do čtyřhranného potrubí 355x250 provedení s mechanickým ovládáním a tavnou pojistkou</t>
  </si>
  <si>
    <t>1.6 Požární klapka do čtyřhranného potrubí 250x250 provedení s mechanickým ovládáním a tavnou pojistkou</t>
  </si>
  <si>
    <t>1.7 Požární klapka do kruhového potrubí ø250 provedení s mechanickým ovládáním a tavnou pojistkou</t>
  </si>
  <si>
    <t>1.8 Pozinkovaná protidešťová žaluzie 710x400 se sítem proti hmyzu</t>
  </si>
  <si>
    <t>1.4 Požární klapka do čtyřhranného potrubí 400x250 provedení s mechanickým ovládáním a tavnou pojistkou (pozice PK1-1, PK1-2, PK1-3,PK1-4)</t>
  </si>
  <si>
    <t>1.11 Plastový talířový ventil univerzální 125 vč. montážního kroužku</t>
  </si>
  <si>
    <t>1.12 Čtyřhranné potrubí z pozinkovanného plechu Sk.I do obvodu 2220mm / 50% tvarovek</t>
  </si>
  <si>
    <t>1.13 Čtyřhranné potrubí z pozinkovanného plechu Sk.I do obvodu 1300mm / 50% tvarovek</t>
  </si>
  <si>
    <t>1.14 Čtyřhranné potrubí z pozinkovanného plechu Sk.I do obvodu 1210mm / 20% tvarovek</t>
  </si>
  <si>
    <t>1.15 Čtyřhranné potrubí z pozinkovanného plechu Sk.I do obvodu 1000mm / 10% tvarovek</t>
  </si>
  <si>
    <t>1.16 Kruhové potrubí spiro, pozink. plech ø250mm vč. 20% tvarovek</t>
  </si>
  <si>
    <t>1.17 Kruhové potrubí spiro, pozink. plech ø200mm vč. 20% tvarovek</t>
  </si>
  <si>
    <t>1.18 Kruhové potrubí spiro, pozink. plech ø150mm vč. 20% tvarovek</t>
  </si>
  <si>
    <t>1.19 Kruhové potrubí spiro, pozink. plech ø125mm vč. 20% tvarovek</t>
  </si>
  <si>
    <t>1.20 Tepelná kaučuková izolace tl. 20mm s AL polepem</t>
  </si>
  <si>
    <t>1.21 Ohebná hadice izolovaná 254</t>
  </si>
  <si>
    <t>1.22 Ohebná hadice izolovaná 203</t>
  </si>
  <si>
    <t>1.23 Ohebná hadice izolovaná 127</t>
  </si>
  <si>
    <t>1.9 Vířivý anemostat s čelní čtvercovou deskou 600x600 včetně čtvercového plenumboxu 600x600 s regulací - horizontální připojení -200</t>
  </si>
  <si>
    <t>1.10 Vířivý anemostat s čelní čtvercovou deskou 600x600 včetně čtvercového plenumboxu 600x600 s regulací - horizontální připojení -250</t>
  </si>
  <si>
    <t>2.5 Vířivý anemostat s čelní čtvercovou deskou 600x600 včetně čtvercového plenumboxu 600x600 s regulací - horizontální připojení - 250</t>
  </si>
  <si>
    <t>2.6 Proudová nastavitelná dýza s dalekým dosahem-kruhové připojení ø250mm</t>
  </si>
  <si>
    <t>1.1  Vzduchotechnická jednotka ve vnitřním stojatém provedení s řídícím systémem; EC3 elektromotory, protiproudý rekuperátor s účiností 83%, přívodní filtr M5, odvodní filtr M5,  Qvp=4 400 m3/h; pext=300 Pa; Pi=2,2 kW; I=3,3 A; U=400 V; Qvo=4 400 m3/h; pext=300 Pa; Pi=2,2 kW; I=3,3 A; U=400 V; teplovodní ohřívač 70/50°C Qt=15,77 kW;  m=550 kg;2742x1083x1695 mm(dxšxv);vč. ovládacího panelu a uzavíracích klapek se servem 24V na sání a výfuku, splňující ecodesign 2018</t>
  </si>
  <si>
    <t>2.1  Vzduchotechnická jednotka ve venkovním provedení s řídícím systémem; EC3 elektromotory, protiproudý rekuperátor s účiností 83%, přívodní filtr F7, odvodní filtr M5,  Qvp=5 700 m3/h; pext=300 Pa; Pi=2,5 kW; I=4,0 A; U=400 V; Qvo=5 700 m3/h; pext=300 Pa; Pi=2,5 kW; I=4,0 A; U=400 V; teplovodní ohřívač 70/50°C Qt=13,4 kW;  m=1273 kg;4082x1282x1502 mm(dxšxv);vč. ovládacího panelu, samonosného rámu a volné komory pro UT, splňující ecodesign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</si>
</sst>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1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7"/>
      <name val="Arial CE"/>
      <charset val="238"/>
    </font>
    <font>
      <b/>
      <sz val="10"/>
      <name val="Arial CE"/>
      <charset val="238"/>
    </font>
    <font>
      <sz val="10"/>
      <name val="MS Sans Serif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37" fontId="6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164" fontId="6" fillId="0" borderId="0" xfId="0" applyNumberFormat="1" applyFont="1" applyAlignment="1" applyProtection="1">
      <alignment horizontal="right"/>
      <protection locked="0"/>
    </xf>
    <xf numFmtId="39" fontId="6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vertical="top"/>
      <protection locked="0"/>
    </xf>
    <xf numFmtId="37" fontId="9" fillId="0" borderId="8" xfId="0" applyNumberFormat="1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 wrapText="1"/>
      <protection locked="0"/>
    </xf>
    <xf numFmtId="0" fontId="9" fillId="0" borderId="9" xfId="0" applyFont="1" applyBorder="1" applyAlignment="1" applyProtection="1">
      <alignment horizontal="left" wrapText="1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164" fontId="9" fillId="0" borderId="9" xfId="0" applyNumberFormat="1" applyFont="1" applyBorder="1" applyAlignment="1" applyProtection="1">
      <alignment horizontal="right"/>
      <protection locked="0"/>
    </xf>
    <xf numFmtId="39" fontId="9" fillId="0" borderId="9" xfId="0" applyNumberFormat="1" applyFont="1" applyBorder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49" fontId="2" fillId="2" borderId="0" xfId="0" applyNumberFormat="1" applyFont="1" applyFill="1" applyAlignment="1">
      <alignment horizontal="left"/>
    </xf>
    <xf numFmtId="164" fontId="8" fillId="0" borderId="3" xfId="0" applyNumberFormat="1" applyFont="1" applyBorder="1" applyAlignment="1" applyProtection="1">
      <alignment horizontal="right" vertical="center"/>
      <protection locked="0"/>
    </xf>
    <xf numFmtId="39" fontId="8" fillId="0" borderId="3" xfId="0" applyNumberFormat="1" applyFont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Border="1" applyAlignment="1" applyProtection="1">
      <alignment horizontal="right" vertical="center"/>
      <protection locked="0"/>
    </xf>
    <xf numFmtId="39" fontId="8" fillId="0" borderId="4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top"/>
      <protection locked="0"/>
    </xf>
    <xf numFmtId="37" fontId="8" fillId="0" borderId="2" xfId="0" applyNumberFormat="1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left" wrapText="1"/>
      <protection locked="0"/>
    </xf>
    <xf numFmtId="37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2" fontId="8" fillId="0" borderId="4" xfId="0" applyNumberFormat="1" applyFont="1" applyBorder="1" applyAlignment="1">
      <alignment horizontal="left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39" fontId="8" fillId="0" borderId="7" xfId="0" applyNumberFormat="1" applyFont="1" applyBorder="1" applyAlignment="1" applyProtection="1">
      <alignment horizontal="right" vertical="center"/>
      <protection locked="0"/>
    </xf>
    <xf numFmtId="37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 vertical="top" wrapText="1"/>
      <protection locked="0"/>
    </xf>
    <xf numFmtId="2" fontId="8" fillId="0" borderId="3" xfId="0" applyNumberFormat="1" applyFont="1" applyBorder="1" applyAlignment="1">
      <alignment horizontal="left" vertical="center" wrapText="1"/>
    </xf>
    <xf numFmtId="37" fontId="8" fillId="0" borderId="5" xfId="0" applyNumberFormat="1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left" wrapText="1"/>
      <protection locked="0"/>
    </xf>
    <xf numFmtId="2" fontId="8" fillId="0" borderId="4" xfId="0" applyNumberFormat="1" applyFont="1" applyBorder="1" applyAlignment="1">
      <alignment vertical="center" wrapText="1"/>
    </xf>
    <xf numFmtId="0" fontId="8" fillId="0" borderId="11" xfId="0" applyFont="1" applyBorder="1" applyAlignment="1" applyProtection="1">
      <alignment horizontal="center" wrapText="1"/>
      <protection locked="0"/>
    </xf>
    <xf numFmtId="0" fontId="8" fillId="0" borderId="11" xfId="0" applyFont="1" applyBorder="1" applyAlignment="1" applyProtection="1">
      <alignment horizontal="left" wrapText="1"/>
      <protection locked="0"/>
    </xf>
    <xf numFmtId="39" fontId="10" fillId="4" borderId="0" xfId="0" applyNumberFormat="1" applyFont="1" applyFill="1" applyAlignment="1" applyProtection="1">
      <alignment horizontal="right" vertical="top"/>
      <protection locked="0"/>
    </xf>
    <xf numFmtId="37" fontId="8" fillId="0" borderId="10" xfId="0" applyNumberFormat="1" applyFont="1" applyBorder="1" applyAlignment="1" applyProtection="1">
      <alignment horizontal="center"/>
      <protection locked="0"/>
    </xf>
    <xf numFmtId="39" fontId="8" fillId="0" borderId="4" xfId="0" applyNumberFormat="1" applyFont="1" applyBorder="1" applyAlignment="1" applyProtection="1">
      <alignment vertical="center"/>
      <protection locked="0"/>
    </xf>
    <xf numFmtId="39" fontId="8" fillId="5" borderId="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2" fontId="8" fillId="0" borderId="4" xfId="0" applyNumberFormat="1" applyFont="1" applyBorder="1" applyAlignment="1">
      <alignment horizontal="left" vertical="top" wrapText="1"/>
    </xf>
    <xf numFmtId="2" fontId="8" fillId="0" borderId="11" xfId="0" applyNumberFormat="1" applyFont="1" applyBorder="1" applyAlignment="1">
      <alignment vertical="center" wrapText="1"/>
    </xf>
    <xf numFmtId="2" fontId="8" fillId="0" borderId="12" xfId="0" applyNumberFormat="1" applyFont="1" applyBorder="1" applyAlignment="1">
      <alignment horizontal="left" vertical="top" wrapText="1"/>
    </xf>
    <xf numFmtId="39" fontId="9" fillId="0" borderId="0" xfId="0" applyNumberFormat="1" applyFont="1" applyAlignment="1" applyProtection="1">
      <alignment horizontal="right"/>
      <protection locked="0"/>
    </xf>
    <xf numFmtId="37" fontId="8" fillId="0" borderId="6" xfId="0" applyNumberFormat="1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center" wrapText="1"/>
      <protection locked="0"/>
    </xf>
    <xf numFmtId="0" fontId="8" fillId="0" borderId="7" xfId="0" applyFont="1" applyBorder="1" applyAlignment="1" applyProtection="1">
      <alignment horizontal="left" wrapText="1"/>
      <protection locked="0"/>
    </xf>
    <xf numFmtId="2" fontId="8" fillId="0" borderId="7" xfId="0" applyNumberFormat="1" applyFont="1" applyBorder="1" applyAlignment="1">
      <alignment vertical="center" wrapText="1"/>
    </xf>
    <xf numFmtId="164" fontId="8" fillId="0" borderId="7" xfId="0" applyNumberFormat="1" applyFont="1" applyBorder="1" applyAlignment="1" applyProtection="1">
      <alignment horizontal="right" vertical="center"/>
      <protection locked="0"/>
    </xf>
    <xf numFmtId="2" fontId="8" fillId="0" borderId="3" xfId="0" applyNumberFormat="1" applyFont="1" applyBorder="1" applyAlignment="1">
      <alignment vertical="center" wrapText="1"/>
    </xf>
    <xf numFmtId="39" fontId="8" fillId="6" borderId="3" xfId="0" applyNumberFormat="1" applyFont="1" applyFill="1" applyBorder="1" applyAlignment="1" applyProtection="1">
      <alignment horizontal="right" vertical="center"/>
      <protection locked="0"/>
    </xf>
    <xf numFmtId="39" fontId="8" fillId="6" borderId="4" xfId="0" applyNumberFormat="1" applyFont="1" applyFill="1" applyBorder="1" applyAlignment="1" applyProtection="1">
      <alignment vertical="center"/>
      <protection locked="0"/>
    </xf>
    <xf numFmtId="39" fontId="8" fillId="6" borderId="4" xfId="0" applyNumberFormat="1" applyFont="1" applyFill="1" applyBorder="1" applyAlignment="1" applyProtection="1">
      <alignment horizontal="right" vertical="center"/>
      <protection locked="0"/>
    </xf>
    <xf numFmtId="39" fontId="8" fillId="6" borderId="7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view="pageBreakPreview" topLeftCell="A37" zoomScale="60" zoomScaleNormal="100" workbookViewId="0">
      <selection activeCell="X52" sqref="X52"/>
    </sheetView>
  </sheetViews>
  <sheetFormatPr defaultColWidth="9" defaultRowHeight="14.4"/>
  <cols>
    <col min="1" max="1" width="6.5546875" style="19" customWidth="1"/>
    <col min="2" max="2" width="6.88671875" style="20" customWidth="1"/>
    <col min="3" max="3" width="9.6640625" style="21" customWidth="1"/>
    <col min="4" max="4" width="51" style="21" customWidth="1"/>
    <col min="5" max="5" width="4.44140625" style="21" customWidth="1"/>
    <col min="6" max="6" width="9.5546875" style="22" customWidth="1"/>
    <col min="7" max="7" width="12.109375" style="23" customWidth="1"/>
    <col min="8" max="8" width="16.5546875" style="23" customWidth="1"/>
    <col min="9" max="9" width="11.6640625" style="23" customWidth="1"/>
    <col min="10" max="10" width="15" style="23" customWidth="1"/>
    <col min="11" max="249" width="9" style="3"/>
    <col min="250" max="250" width="5.5546875" style="3" customWidth="1"/>
    <col min="251" max="251" width="6.88671875" style="3" customWidth="1"/>
    <col min="252" max="252" width="9.6640625" style="3" customWidth="1"/>
    <col min="253" max="253" width="51" style="3" customWidth="1"/>
    <col min="254" max="254" width="4.44140625" style="3" customWidth="1"/>
    <col min="255" max="255" width="9.5546875" style="3" customWidth="1"/>
    <col min="256" max="256" width="11.44140625" style="3" bestFit="1" customWidth="1"/>
    <col min="257" max="257" width="11" style="3" customWidth="1"/>
    <col min="258" max="258" width="11.6640625" style="3" customWidth="1"/>
    <col min="259" max="259" width="12" style="3" customWidth="1"/>
    <col min="260" max="260" width="12.5546875" style="3" customWidth="1"/>
    <col min="261" max="261" width="10" style="3" bestFit="1" customWidth="1"/>
    <col min="262" max="505" width="9" style="3"/>
    <col min="506" max="506" width="5.5546875" style="3" customWidth="1"/>
    <col min="507" max="507" width="6.88671875" style="3" customWidth="1"/>
    <col min="508" max="508" width="9.6640625" style="3" customWidth="1"/>
    <col min="509" max="509" width="51" style="3" customWidth="1"/>
    <col min="510" max="510" width="4.44140625" style="3" customWidth="1"/>
    <col min="511" max="511" width="9.5546875" style="3" customWidth="1"/>
    <col min="512" max="512" width="11.44140625" style="3" bestFit="1" customWidth="1"/>
    <col min="513" max="513" width="11" style="3" customWidth="1"/>
    <col min="514" max="514" width="11.6640625" style="3" customWidth="1"/>
    <col min="515" max="515" width="12" style="3" customWidth="1"/>
    <col min="516" max="516" width="12.5546875" style="3" customWidth="1"/>
    <col min="517" max="517" width="10" style="3" bestFit="1" customWidth="1"/>
    <col min="518" max="761" width="9" style="3"/>
    <col min="762" max="762" width="5.5546875" style="3" customWidth="1"/>
    <col min="763" max="763" width="6.88671875" style="3" customWidth="1"/>
    <col min="764" max="764" width="9.6640625" style="3" customWidth="1"/>
    <col min="765" max="765" width="51" style="3" customWidth="1"/>
    <col min="766" max="766" width="4.44140625" style="3" customWidth="1"/>
    <col min="767" max="767" width="9.5546875" style="3" customWidth="1"/>
    <col min="768" max="768" width="11.44140625" style="3" bestFit="1" customWidth="1"/>
    <col min="769" max="769" width="11" style="3" customWidth="1"/>
    <col min="770" max="770" width="11.6640625" style="3" customWidth="1"/>
    <col min="771" max="771" width="12" style="3" customWidth="1"/>
    <col min="772" max="772" width="12.5546875" style="3" customWidth="1"/>
    <col min="773" max="773" width="10" style="3" bestFit="1" customWidth="1"/>
    <col min="774" max="1017" width="9" style="3"/>
    <col min="1018" max="1018" width="5.5546875" style="3" customWidth="1"/>
    <col min="1019" max="1019" width="6.88671875" style="3" customWidth="1"/>
    <col min="1020" max="1020" width="9.6640625" style="3" customWidth="1"/>
    <col min="1021" max="1021" width="51" style="3" customWidth="1"/>
    <col min="1022" max="1022" width="4.44140625" style="3" customWidth="1"/>
    <col min="1023" max="1023" width="9.5546875" style="3" customWidth="1"/>
    <col min="1024" max="1024" width="11.44140625" style="3" bestFit="1" customWidth="1"/>
    <col min="1025" max="1025" width="11" style="3" customWidth="1"/>
    <col min="1026" max="1026" width="11.6640625" style="3" customWidth="1"/>
    <col min="1027" max="1027" width="12" style="3" customWidth="1"/>
    <col min="1028" max="1028" width="12.5546875" style="3" customWidth="1"/>
    <col min="1029" max="1029" width="10" style="3" bestFit="1" customWidth="1"/>
    <col min="1030" max="1273" width="9" style="3"/>
    <col min="1274" max="1274" width="5.5546875" style="3" customWidth="1"/>
    <col min="1275" max="1275" width="6.88671875" style="3" customWidth="1"/>
    <col min="1276" max="1276" width="9.6640625" style="3" customWidth="1"/>
    <col min="1277" max="1277" width="51" style="3" customWidth="1"/>
    <col min="1278" max="1278" width="4.44140625" style="3" customWidth="1"/>
    <col min="1279" max="1279" width="9.5546875" style="3" customWidth="1"/>
    <col min="1280" max="1280" width="11.44140625" style="3" bestFit="1" customWidth="1"/>
    <col min="1281" max="1281" width="11" style="3" customWidth="1"/>
    <col min="1282" max="1282" width="11.6640625" style="3" customWidth="1"/>
    <col min="1283" max="1283" width="12" style="3" customWidth="1"/>
    <col min="1284" max="1284" width="12.5546875" style="3" customWidth="1"/>
    <col min="1285" max="1285" width="10" style="3" bestFit="1" customWidth="1"/>
    <col min="1286" max="1529" width="9" style="3"/>
    <col min="1530" max="1530" width="5.5546875" style="3" customWidth="1"/>
    <col min="1531" max="1531" width="6.88671875" style="3" customWidth="1"/>
    <col min="1532" max="1532" width="9.6640625" style="3" customWidth="1"/>
    <col min="1533" max="1533" width="51" style="3" customWidth="1"/>
    <col min="1534" max="1534" width="4.44140625" style="3" customWidth="1"/>
    <col min="1535" max="1535" width="9.5546875" style="3" customWidth="1"/>
    <col min="1536" max="1536" width="11.44140625" style="3" bestFit="1" customWidth="1"/>
    <col min="1537" max="1537" width="11" style="3" customWidth="1"/>
    <col min="1538" max="1538" width="11.6640625" style="3" customWidth="1"/>
    <col min="1539" max="1539" width="12" style="3" customWidth="1"/>
    <col min="1540" max="1540" width="12.5546875" style="3" customWidth="1"/>
    <col min="1541" max="1541" width="10" style="3" bestFit="1" customWidth="1"/>
    <col min="1542" max="1785" width="9" style="3"/>
    <col min="1786" max="1786" width="5.5546875" style="3" customWidth="1"/>
    <col min="1787" max="1787" width="6.88671875" style="3" customWidth="1"/>
    <col min="1788" max="1788" width="9.6640625" style="3" customWidth="1"/>
    <col min="1789" max="1789" width="51" style="3" customWidth="1"/>
    <col min="1790" max="1790" width="4.44140625" style="3" customWidth="1"/>
    <col min="1791" max="1791" width="9.5546875" style="3" customWidth="1"/>
    <col min="1792" max="1792" width="11.44140625" style="3" bestFit="1" customWidth="1"/>
    <col min="1793" max="1793" width="11" style="3" customWidth="1"/>
    <col min="1794" max="1794" width="11.6640625" style="3" customWidth="1"/>
    <col min="1795" max="1795" width="12" style="3" customWidth="1"/>
    <col min="1796" max="1796" width="12.5546875" style="3" customWidth="1"/>
    <col min="1797" max="1797" width="10" style="3" bestFit="1" customWidth="1"/>
    <col min="1798" max="2041" width="9" style="3"/>
    <col min="2042" max="2042" width="5.5546875" style="3" customWidth="1"/>
    <col min="2043" max="2043" width="6.88671875" style="3" customWidth="1"/>
    <col min="2044" max="2044" width="9.6640625" style="3" customWidth="1"/>
    <col min="2045" max="2045" width="51" style="3" customWidth="1"/>
    <col min="2046" max="2046" width="4.44140625" style="3" customWidth="1"/>
    <col min="2047" max="2047" width="9.5546875" style="3" customWidth="1"/>
    <col min="2048" max="2048" width="11.44140625" style="3" bestFit="1" customWidth="1"/>
    <col min="2049" max="2049" width="11" style="3" customWidth="1"/>
    <col min="2050" max="2050" width="11.6640625" style="3" customWidth="1"/>
    <col min="2051" max="2051" width="12" style="3" customWidth="1"/>
    <col min="2052" max="2052" width="12.5546875" style="3" customWidth="1"/>
    <col min="2053" max="2053" width="10" style="3" bestFit="1" customWidth="1"/>
    <col min="2054" max="2297" width="9" style="3"/>
    <col min="2298" max="2298" width="5.5546875" style="3" customWidth="1"/>
    <col min="2299" max="2299" width="6.88671875" style="3" customWidth="1"/>
    <col min="2300" max="2300" width="9.6640625" style="3" customWidth="1"/>
    <col min="2301" max="2301" width="51" style="3" customWidth="1"/>
    <col min="2302" max="2302" width="4.44140625" style="3" customWidth="1"/>
    <col min="2303" max="2303" width="9.5546875" style="3" customWidth="1"/>
    <col min="2304" max="2304" width="11.44140625" style="3" bestFit="1" customWidth="1"/>
    <col min="2305" max="2305" width="11" style="3" customWidth="1"/>
    <col min="2306" max="2306" width="11.6640625" style="3" customWidth="1"/>
    <col min="2307" max="2307" width="12" style="3" customWidth="1"/>
    <col min="2308" max="2308" width="12.5546875" style="3" customWidth="1"/>
    <col min="2309" max="2309" width="10" style="3" bestFit="1" customWidth="1"/>
    <col min="2310" max="2553" width="9" style="3"/>
    <col min="2554" max="2554" width="5.5546875" style="3" customWidth="1"/>
    <col min="2555" max="2555" width="6.88671875" style="3" customWidth="1"/>
    <col min="2556" max="2556" width="9.6640625" style="3" customWidth="1"/>
    <col min="2557" max="2557" width="51" style="3" customWidth="1"/>
    <col min="2558" max="2558" width="4.44140625" style="3" customWidth="1"/>
    <col min="2559" max="2559" width="9.5546875" style="3" customWidth="1"/>
    <col min="2560" max="2560" width="11.44140625" style="3" bestFit="1" customWidth="1"/>
    <col min="2561" max="2561" width="11" style="3" customWidth="1"/>
    <col min="2562" max="2562" width="11.6640625" style="3" customWidth="1"/>
    <col min="2563" max="2563" width="12" style="3" customWidth="1"/>
    <col min="2564" max="2564" width="12.5546875" style="3" customWidth="1"/>
    <col min="2565" max="2565" width="10" style="3" bestFit="1" customWidth="1"/>
    <col min="2566" max="2809" width="9" style="3"/>
    <col min="2810" max="2810" width="5.5546875" style="3" customWidth="1"/>
    <col min="2811" max="2811" width="6.88671875" style="3" customWidth="1"/>
    <col min="2812" max="2812" width="9.6640625" style="3" customWidth="1"/>
    <col min="2813" max="2813" width="51" style="3" customWidth="1"/>
    <col min="2814" max="2814" width="4.44140625" style="3" customWidth="1"/>
    <col min="2815" max="2815" width="9.5546875" style="3" customWidth="1"/>
    <col min="2816" max="2816" width="11.44140625" style="3" bestFit="1" customWidth="1"/>
    <col min="2817" max="2817" width="11" style="3" customWidth="1"/>
    <col min="2818" max="2818" width="11.6640625" style="3" customWidth="1"/>
    <col min="2819" max="2819" width="12" style="3" customWidth="1"/>
    <col min="2820" max="2820" width="12.5546875" style="3" customWidth="1"/>
    <col min="2821" max="2821" width="10" style="3" bestFit="1" customWidth="1"/>
    <col min="2822" max="3065" width="9" style="3"/>
    <col min="3066" max="3066" width="5.5546875" style="3" customWidth="1"/>
    <col min="3067" max="3067" width="6.88671875" style="3" customWidth="1"/>
    <col min="3068" max="3068" width="9.6640625" style="3" customWidth="1"/>
    <col min="3069" max="3069" width="51" style="3" customWidth="1"/>
    <col min="3070" max="3070" width="4.44140625" style="3" customWidth="1"/>
    <col min="3071" max="3071" width="9.5546875" style="3" customWidth="1"/>
    <col min="3072" max="3072" width="11.44140625" style="3" bestFit="1" customWidth="1"/>
    <col min="3073" max="3073" width="11" style="3" customWidth="1"/>
    <col min="3074" max="3074" width="11.6640625" style="3" customWidth="1"/>
    <col min="3075" max="3075" width="12" style="3" customWidth="1"/>
    <col min="3076" max="3076" width="12.5546875" style="3" customWidth="1"/>
    <col min="3077" max="3077" width="10" style="3" bestFit="1" customWidth="1"/>
    <col min="3078" max="3321" width="9" style="3"/>
    <col min="3322" max="3322" width="5.5546875" style="3" customWidth="1"/>
    <col min="3323" max="3323" width="6.88671875" style="3" customWidth="1"/>
    <col min="3324" max="3324" width="9.6640625" style="3" customWidth="1"/>
    <col min="3325" max="3325" width="51" style="3" customWidth="1"/>
    <col min="3326" max="3326" width="4.44140625" style="3" customWidth="1"/>
    <col min="3327" max="3327" width="9.5546875" style="3" customWidth="1"/>
    <col min="3328" max="3328" width="11.44140625" style="3" bestFit="1" customWidth="1"/>
    <col min="3329" max="3329" width="11" style="3" customWidth="1"/>
    <col min="3330" max="3330" width="11.6640625" style="3" customWidth="1"/>
    <col min="3331" max="3331" width="12" style="3" customWidth="1"/>
    <col min="3332" max="3332" width="12.5546875" style="3" customWidth="1"/>
    <col min="3333" max="3333" width="10" style="3" bestFit="1" customWidth="1"/>
    <col min="3334" max="3577" width="9" style="3"/>
    <col min="3578" max="3578" width="5.5546875" style="3" customWidth="1"/>
    <col min="3579" max="3579" width="6.88671875" style="3" customWidth="1"/>
    <col min="3580" max="3580" width="9.6640625" style="3" customWidth="1"/>
    <col min="3581" max="3581" width="51" style="3" customWidth="1"/>
    <col min="3582" max="3582" width="4.44140625" style="3" customWidth="1"/>
    <col min="3583" max="3583" width="9.5546875" style="3" customWidth="1"/>
    <col min="3584" max="3584" width="11.44140625" style="3" bestFit="1" customWidth="1"/>
    <col min="3585" max="3585" width="11" style="3" customWidth="1"/>
    <col min="3586" max="3586" width="11.6640625" style="3" customWidth="1"/>
    <col min="3587" max="3587" width="12" style="3" customWidth="1"/>
    <col min="3588" max="3588" width="12.5546875" style="3" customWidth="1"/>
    <col min="3589" max="3589" width="10" style="3" bestFit="1" customWidth="1"/>
    <col min="3590" max="3833" width="9" style="3"/>
    <col min="3834" max="3834" width="5.5546875" style="3" customWidth="1"/>
    <col min="3835" max="3835" width="6.88671875" style="3" customWidth="1"/>
    <col min="3836" max="3836" width="9.6640625" style="3" customWidth="1"/>
    <col min="3837" max="3837" width="51" style="3" customWidth="1"/>
    <col min="3838" max="3838" width="4.44140625" style="3" customWidth="1"/>
    <col min="3839" max="3839" width="9.5546875" style="3" customWidth="1"/>
    <col min="3840" max="3840" width="11.44140625" style="3" bestFit="1" customWidth="1"/>
    <col min="3841" max="3841" width="11" style="3" customWidth="1"/>
    <col min="3842" max="3842" width="11.6640625" style="3" customWidth="1"/>
    <col min="3843" max="3843" width="12" style="3" customWidth="1"/>
    <col min="3844" max="3844" width="12.5546875" style="3" customWidth="1"/>
    <col min="3845" max="3845" width="10" style="3" bestFit="1" customWidth="1"/>
    <col min="3846" max="4089" width="9" style="3"/>
    <col min="4090" max="4090" width="5.5546875" style="3" customWidth="1"/>
    <col min="4091" max="4091" width="6.88671875" style="3" customWidth="1"/>
    <col min="4092" max="4092" width="9.6640625" style="3" customWidth="1"/>
    <col min="4093" max="4093" width="51" style="3" customWidth="1"/>
    <col min="4094" max="4094" width="4.44140625" style="3" customWidth="1"/>
    <col min="4095" max="4095" width="9.5546875" style="3" customWidth="1"/>
    <col min="4096" max="4096" width="11.44140625" style="3" bestFit="1" customWidth="1"/>
    <col min="4097" max="4097" width="11" style="3" customWidth="1"/>
    <col min="4098" max="4098" width="11.6640625" style="3" customWidth="1"/>
    <col min="4099" max="4099" width="12" style="3" customWidth="1"/>
    <col min="4100" max="4100" width="12.5546875" style="3" customWidth="1"/>
    <col min="4101" max="4101" width="10" style="3" bestFit="1" customWidth="1"/>
    <col min="4102" max="4345" width="9" style="3"/>
    <col min="4346" max="4346" width="5.5546875" style="3" customWidth="1"/>
    <col min="4347" max="4347" width="6.88671875" style="3" customWidth="1"/>
    <col min="4348" max="4348" width="9.6640625" style="3" customWidth="1"/>
    <col min="4349" max="4349" width="51" style="3" customWidth="1"/>
    <col min="4350" max="4350" width="4.44140625" style="3" customWidth="1"/>
    <col min="4351" max="4351" width="9.5546875" style="3" customWidth="1"/>
    <col min="4352" max="4352" width="11.44140625" style="3" bestFit="1" customWidth="1"/>
    <col min="4353" max="4353" width="11" style="3" customWidth="1"/>
    <col min="4354" max="4354" width="11.6640625" style="3" customWidth="1"/>
    <col min="4355" max="4355" width="12" style="3" customWidth="1"/>
    <col min="4356" max="4356" width="12.5546875" style="3" customWidth="1"/>
    <col min="4357" max="4357" width="10" style="3" bestFit="1" customWidth="1"/>
    <col min="4358" max="4601" width="9" style="3"/>
    <col min="4602" max="4602" width="5.5546875" style="3" customWidth="1"/>
    <col min="4603" max="4603" width="6.88671875" style="3" customWidth="1"/>
    <col min="4604" max="4604" width="9.6640625" style="3" customWidth="1"/>
    <col min="4605" max="4605" width="51" style="3" customWidth="1"/>
    <col min="4606" max="4606" width="4.44140625" style="3" customWidth="1"/>
    <col min="4607" max="4607" width="9.5546875" style="3" customWidth="1"/>
    <col min="4608" max="4608" width="11.44140625" style="3" bestFit="1" customWidth="1"/>
    <col min="4609" max="4609" width="11" style="3" customWidth="1"/>
    <col min="4610" max="4610" width="11.6640625" style="3" customWidth="1"/>
    <col min="4611" max="4611" width="12" style="3" customWidth="1"/>
    <col min="4612" max="4612" width="12.5546875" style="3" customWidth="1"/>
    <col min="4613" max="4613" width="10" style="3" bestFit="1" customWidth="1"/>
    <col min="4614" max="4857" width="9" style="3"/>
    <col min="4858" max="4858" width="5.5546875" style="3" customWidth="1"/>
    <col min="4859" max="4859" width="6.88671875" style="3" customWidth="1"/>
    <col min="4860" max="4860" width="9.6640625" style="3" customWidth="1"/>
    <col min="4861" max="4861" width="51" style="3" customWidth="1"/>
    <col min="4862" max="4862" width="4.44140625" style="3" customWidth="1"/>
    <col min="4863" max="4863" width="9.5546875" style="3" customWidth="1"/>
    <col min="4864" max="4864" width="11.44140625" style="3" bestFit="1" customWidth="1"/>
    <col min="4865" max="4865" width="11" style="3" customWidth="1"/>
    <col min="4866" max="4866" width="11.6640625" style="3" customWidth="1"/>
    <col min="4867" max="4867" width="12" style="3" customWidth="1"/>
    <col min="4868" max="4868" width="12.5546875" style="3" customWidth="1"/>
    <col min="4869" max="4869" width="10" style="3" bestFit="1" customWidth="1"/>
    <col min="4870" max="5113" width="9" style="3"/>
    <col min="5114" max="5114" width="5.5546875" style="3" customWidth="1"/>
    <col min="5115" max="5115" width="6.88671875" style="3" customWidth="1"/>
    <col min="5116" max="5116" width="9.6640625" style="3" customWidth="1"/>
    <col min="5117" max="5117" width="51" style="3" customWidth="1"/>
    <col min="5118" max="5118" width="4.44140625" style="3" customWidth="1"/>
    <col min="5119" max="5119" width="9.5546875" style="3" customWidth="1"/>
    <col min="5120" max="5120" width="11.44140625" style="3" bestFit="1" customWidth="1"/>
    <col min="5121" max="5121" width="11" style="3" customWidth="1"/>
    <col min="5122" max="5122" width="11.6640625" style="3" customWidth="1"/>
    <col min="5123" max="5123" width="12" style="3" customWidth="1"/>
    <col min="5124" max="5124" width="12.5546875" style="3" customWidth="1"/>
    <col min="5125" max="5125" width="10" style="3" bestFit="1" customWidth="1"/>
    <col min="5126" max="5369" width="9" style="3"/>
    <col min="5370" max="5370" width="5.5546875" style="3" customWidth="1"/>
    <col min="5371" max="5371" width="6.88671875" style="3" customWidth="1"/>
    <col min="5372" max="5372" width="9.6640625" style="3" customWidth="1"/>
    <col min="5373" max="5373" width="51" style="3" customWidth="1"/>
    <col min="5374" max="5374" width="4.44140625" style="3" customWidth="1"/>
    <col min="5375" max="5375" width="9.5546875" style="3" customWidth="1"/>
    <col min="5376" max="5376" width="11.44140625" style="3" bestFit="1" customWidth="1"/>
    <col min="5377" max="5377" width="11" style="3" customWidth="1"/>
    <col min="5378" max="5378" width="11.6640625" style="3" customWidth="1"/>
    <col min="5379" max="5379" width="12" style="3" customWidth="1"/>
    <col min="5380" max="5380" width="12.5546875" style="3" customWidth="1"/>
    <col min="5381" max="5381" width="10" style="3" bestFit="1" customWidth="1"/>
    <col min="5382" max="5625" width="9" style="3"/>
    <col min="5626" max="5626" width="5.5546875" style="3" customWidth="1"/>
    <col min="5627" max="5627" width="6.88671875" style="3" customWidth="1"/>
    <col min="5628" max="5628" width="9.6640625" style="3" customWidth="1"/>
    <col min="5629" max="5629" width="51" style="3" customWidth="1"/>
    <col min="5630" max="5630" width="4.44140625" style="3" customWidth="1"/>
    <col min="5631" max="5631" width="9.5546875" style="3" customWidth="1"/>
    <col min="5632" max="5632" width="11.44140625" style="3" bestFit="1" customWidth="1"/>
    <col min="5633" max="5633" width="11" style="3" customWidth="1"/>
    <col min="5634" max="5634" width="11.6640625" style="3" customWidth="1"/>
    <col min="5635" max="5635" width="12" style="3" customWidth="1"/>
    <col min="5636" max="5636" width="12.5546875" style="3" customWidth="1"/>
    <col min="5637" max="5637" width="10" style="3" bestFit="1" customWidth="1"/>
    <col min="5638" max="5881" width="9" style="3"/>
    <col min="5882" max="5882" width="5.5546875" style="3" customWidth="1"/>
    <col min="5883" max="5883" width="6.88671875" style="3" customWidth="1"/>
    <col min="5884" max="5884" width="9.6640625" style="3" customWidth="1"/>
    <col min="5885" max="5885" width="51" style="3" customWidth="1"/>
    <col min="5886" max="5886" width="4.44140625" style="3" customWidth="1"/>
    <col min="5887" max="5887" width="9.5546875" style="3" customWidth="1"/>
    <col min="5888" max="5888" width="11.44140625" style="3" bestFit="1" customWidth="1"/>
    <col min="5889" max="5889" width="11" style="3" customWidth="1"/>
    <col min="5890" max="5890" width="11.6640625" style="3" customWidth="1"/>
    <col min="5891" max="5891" width="12" style="3" customWidth="1"/>
    <col min="5892" max="5892" width="12.5546875" style="3" customWidth="1"/>
    <col min="5893" max="5893" width="10" style="3" bestFit="1" customWidth="1"/>
    <col min="5894" max="6137" width="9" style="3"/>
    <col min="6138" max="6138" width="5.5546875" style="3" customWidth="1"/>
    <col min="6139" max="6139" width="6.88671875" style="3" customWidth="1"/>
    <col min="6140" max="6140" width="9.6640625" style="3" customWidth="1"/>
    <col min="6141" max="6141" width="51" style="3" customWidth="1"/>
    <col min="6142" max="6142" width="4.44140625" style="3" customWidth="1"/>
    <col min="6143" max="6143" width="9.5546875" style="3" customWidth="1"/>
    <col min="6144" max="6144" width="11.44140625" style="3" bestFit="1" customWidth="1"/>
    <col min="6145" max="6145" width="11" style="3" customWidth="1"/>
    <col min="6146" max="6146" width="11.6640625" style="3" customWidth="1"/>
    <col min="6147" max="6147" width="12" style="3" customWidth="1"/>
    <col min="6148" max="6148" width="12.5546875" style="3" customWidth="1"/>
    <col min="6149" max="6149" width="10" style="3" bestFit="1" customWidth="1"/>
    <col min="6150" max="6393" width="9" style="3"/>
    <col min="6394" max="6394" width="5.5546875" style="3" customWidth="1"/>
    <col min="6395" max="6395" width="6.88671875" style="3" customWidth="1"/>
    <col min="6396" max="6396" width="9.6640625" style="3" customWidth="1"/>
    <col min="6397" max="6397" width="51" style="3" customWidth="1"/>
    <col min="6398" max="6398" width="4.44140625" style="3" customWidth="1"/>
    <col min="6399" max="6399" width="9.5546875" style="3" customWidth="1"/>
    <col min="6400" max="6400" width="11.44140625" style="3" bestFit="1" customWidth="1"/>
    <col min="6401" max="6401" width="11" style="3" customWidth="1"/>
    <col min="6402" max="6402" width="11.6640625" style="3" customWidth="1"/>
    <col min="6403" max="6403" width="12" style="3" customWidth="1"/>
    <col min="6404" max="6404" width="12.5546875" style="3" customWidth="1"/>
    <col min="6405" max="6405" width="10" style="3" bestFit="1" customWidth="1"/>
    <col min="6406" max="6649" width="9" style="3"/>
    <col min="6650" max="6650" width="5.5546875" style="3" customWidth="1"/>
    <col min="6651" max="6651" width="6.88671875" style="3" customWidth="1"/>
    <col min="6652" max="6652" width="9.6640625" style="3" customWidth="1"/>
    <col min="6653" max="6653" width="51" style="3" customWidth="1"/>
    <col min="6654" max="6654" width="4.44140625" style="3" customWidth="1"/>
    <col min="6655" max="6655" width="9.5546875" style="3" customWidth="1"/>
    <col min="6656" max="6656" width="11.44140625" style="3" bestFit="1" customWidth="1"/>
    <col min="6657" max="6657" width="11" style="3" customWidth="1"/>
    <col min="6658" max="6658" width="11.6640625" style="3" customWidth="1"/>
    <col min="6659" max="6659" width="12" style="3" customWidth="1"/>
    <col min="6660" max="6660" width="12.5546875" style="3" customWidth="1"/>
    <col min="6661" max="6661" width="10" style="3" bestFit="1" customWidth="1"/>
    <col min="6662" max="6905" width="9" style="3"/>
    <col min="6906" max="6906" width="5.5546875" style="3" customWidth="1"/>
    <col min="6907" max="6907" width="6.88671875" style="3" customWidth="1"/>
    <col min="6908" max="6908" width="9.6640625" style="3" customWidth="1"/>
    <col min="6909" max="6909" width="51" style="3" customWidth="1"/>
    <col min="6910" max="6910" width="4.44140625" style="3" customWidth="1"/>
    <col min="6911" max="6911" width="9.5546875" style="3" customWidth="1"/>
    <col min="6912" max="6912" width="11.44140625" style="3" bestFit="1" customWidth="1"/>
    <col min="6913" max="6913" width="11" style="3" customWidth="1"/>
    <col min="6914" max="6914" width="11.6640625" style="3" customWidth="1"/>
    <col min="6915" max="6915" width="12" style="3" customWidth="1"/>
    <col min="6916" max="6916" width="12.5546875" style="3" customWidth="1"/>
    <col min="6917" max="6917" width="10" style="3" bestFit="1" customWidth="1"/>
    <col min="6918" max="7161" width="9" style="3"/>
    <col min="7162" max="7162" width="5.5546875" style="3" customWidth="1"/>
    <col min="7163" max="7163" width="6.88671875" style="3" customWidth="1"/>
    <col min="7164" max="7164" width="9.6640625" style="3" customWidth="1"/>
    <col min="7165" max="7165" width="51" style="3" customWidth="1"/>
    <col min="7166" max="7166" width="4.44140625" style="3" customWidth="1"/>
    <col min="7167" max="7167" width="9.5546875" style="3" customWidth="1"/>
    <col min="7168" max="7168" width="11.44140625" style="3" bestFit="1" customWidth="1"/>
    <col min="7169" max="7169" width="11" style="3" customWidth="1"/>
    <col min="7170" max="7170" width="11.6640625" style="3" customWidth="1"/>
    <col min="7171" max="7171" width="12" style="3" customWidth="1"/>
    <col min="7172" max="7172" width="12.5546875" style="3" customWidth="1"/>
    <col min="7173" max="7173" width="10" style="3" bestFit="1" customWidth="1"/>
    <col min="7174" max="7417" width="9" style="3"/>
    <col min="7418" max="7418" width="5.5546875" style="3" customWidth="1"/>
    <col min="7419" max="7419" width="6.88671875" style="3" customWidth="1"/>
    <col min="7420" max="7420" width="9.6640625" style="3" customWidth="1"/>
    <col min="7421" max="7421" width="51" style="3" customWidth="1"/>
    <col min="7422" max="7422" width="4.44140625" style="3" customWidth="1"/>
    <col min="7423" max="7423" width="9.5546875" style="3" customWidth="1"/>
    <col min="7424" max="7424" width="11.44140625" style="3" bestFit="1" customWidth="1"/>
    <col min="7425" max="7425" width="11" style="3" customWidth="1"/>
    <col min="7426" max="7426" width="11.6640625" style="3" customWidth="1"/>
    <col min="7427" max="7427" width="12" style="3" customWidth="1"/>
    <col min="7428" max="7428" width="12.5546875" style="3" customWidth="1"/>
    <col min="7429" max="7429" width="10" style="3" bestFit="1" customWidth="1"/>
    <col min="7430" max="7673" width="9" style="3"/>
    <col min="7674" max="7674" width="5.5546875" style="3" customWidth="1"/>
    <col min="7675" max="7675" width="6.88671875" style="3" customWidth="1"/>
    <col min="7676" max="7676" width="9.6640625" style="3" customWidth="1"/>
    <col min="7677" max="7677" width="51" style="3" customWidth="1"/>
    <col min="7678" max="7678" width="4.44140625" style="3" customWidth="1"/>
    <col min="7679" max="7679" width="9.5546875" style="3" customWidth="1"/>
    <col min="7680" max="7680" width="11.44140625" style="3" bestFit="1" customWidth="1"/>
    <col min="7681" max="7681" width="11" style="3" customWidth="1"/>
    <col min="7682" max="7682" width="11.6640625" style="3" customWidth="1"/>
    <col min="7683" max="7683" width="12" style="3" customWidth="1"/>
    <col min="7684" max="7684" width="12.5546875" style="3" customWidth="1"/>
    <col min="7685" max="7685" width="10" style="3" bestFit="1" customWidth="1"/>
    <col min="7686" max="7929" width="9" style="3"/>
    <col min="7930" max="7930" width="5.5546875" style="3" customWidth="1"/>
    <col min="7931" max="7931" width="6.88671875" style="3" customWidth="1"/>
    <col min="7932" max="7932" width="9.6640625" style="3" customWidth="1"/>
    <col min="7933" max="7933" width="51" style="3" customWidth="1"/>
    <col min="7934" max="7934" width="4.44140625" style="3" customWidth="1"/>
    <col min="7935" max="7935" width="9.5546875" style="3" customWidth="1"/>
    <col min="7936" max="7936" width="11.44140625" style="3" bestFit="1" customWidth="1"/>
    <col min="7937" max="7937" width="11" style="3" customWidth="1"/>
    <col min="7938" max="7938" width="11.6640625" style="3" customWidth="1"/>
    <col min="7939" max="7939" width="12" style="3" customWidth="1"/>
    <col min="7940" max="7940" width="12.5546875" style="3" customWidth="1"/>
    <col min="7941" max="7941" width="10" style="3" bestFit="1" customWidth="1"/>
    <col min="7942" max="8185" width="9" style="3"/>
    <col min="8186" max="8186" width="5.5546875" style="3" customWidth="1"/>
    <col min="8187" max="8187" width="6.88671875" style="3" customWidth="1"/>
    <col min="8188" max="8188" width="9.6640625" style="3" customWidth="1"/>
    <col min="8189" max="8189" width="51" style="3" customWidth="1"/>
    <col min="8190" max="8190" width="4.44140625" style="3" customWidth="1"/>
    <col min="8191" max="8191" width="9.5546875" style="3" customWidth="1"/>
    <col min="8192" max="8192" width="11.44140625" style="3" bestFit="1" customWidth="1"/>
    <col min="8193" max="8193" width="11" style="3" customWidth="1"/>
    <col min="8194" max="8194" width="11.6640625" style="3" customWidth="1"/>
    <col min="8195" max="8195" width="12" style="3" customWidth="1"/>
    <col min="8196" max="8196" width="12.5546875" style="3" customWidth="1"/>
    <col min="8197" max="8197" width="10" style="3" bestFit="1" customWidth="1"/>
    <col min="8198" max="8441" width="9" style="3"/>
    <col min="8442" max="8442" width="5.5546875" style="3" customWidth="1"/>
    <col min="8443" max="8443" width="6.88671875" style="3" customWidth="1"/>
    <col min="8444" max="8444" width="9.6640625" style="3" customWidth="1"/>
    <col min="8445" max="8445" width="51" style="3" customWidth="1"/>
    <col min="8446" max="8446" width="4.44140625" style="3" customWidth="1"/>
    <col min="8447" max="8447" width="9.5546875" style="3" customWidth="1"/>
    <col min="8448" max="8448" width="11.44140625" style="3" bestFit="1" customWidth="1"/>
    <col min="8449" max="8449" width="11" style="3" customWidth="1"/>
    <col min="8450" max="8450" width="11.6640625" style="3" customWidth="1"/>
    <col min="8451" max="8451" width="12" style="3" customWidth="1"/>
    <col min="8452" max="8452" width="12.5546875" style="3" customWidth="1"/>
    <col min="8453" max="8453" width="10" style="3" bestFit="1" customWidth="1"/>
    <col min="8454" max="8697" width="9" style="3"/>
    <col min="8698" max="8698" width="5.5546875" style="3" customWidth="1"/>
    <col min="8699" max="8699" width="6.88671875" style="3" customWidth="1"/>
    <col min="8700" max="8700" width="9.6640625" style="3" customWidth="1"/>
    <col min="8701" max="8701" width="51" style="3" customWidth="1"/>
    <col min="8702" max="8702" width="4.44140625" style="3" customWidth="1"/>
    <col min="8703" max="8703" width="9.5546875" style="3" customWidth="1"/>
    <col min="8704" max="8704" width="11.44140625" style="3" bestFit="1" customWidth="1"/>
    <col min="8705" max="8705" width="11" style="3" customWidth="1"/>
    <col min="8706" max="8706" width="11.6640625" style="3" customWidth="1"/>
    <col min="8707" max="8707" width="12" style="3" customWidth="1"/>
    <col min="8708" max="8708" width="12.5546875" style="3" customWidth="1"/>
    <col min="8709" max="8709" width="10" style="3" bestFit="1" customWidth="1"/>
    <col min="8710" max="8953" width="9" style="3"/>
    <col min="8954" max="8954" width="5.5546875" style="3" customWidth="1"/>
    <col min="8955" max="8955" width="6.88671875" style="3" customWidth="1"/>
    <col min="8956" max="8956" width="9.6640625" style="3" customWidth="1"/>
    <col min="8957" max="8957" width="51" style="3" customWidth="1"/>
    <col min="8958" max="8958" width="4.44140625" style="3" customWidth="1"/>
    <col min="8959" max="8959" width="9.5546875" style="3" customWidth="1"/>
    <col min="8960" max="8960" width="11.44140625" style="3" bestFit="1" customWidth="1"/>
    <col min="8961" max="8961" width="11" style="3" customWidth="1"/>
    <col min="8962" max="8962" width="11.6640625" style="3" customWidth="1"/>
    <col min="8963" max="8963" width="12" style="3" customWidth="1"/>
    <col min="8964" max="8964" width="12.5546875" style="3" customWidth="1"/>
    <col min="8965" max="8965" width="10" style="3" bestFit="1" customWidth="1"/>
    <col min="8966" max="9209" width="9" style="3"/>
    <col min="9210" max="9210" width="5.5546875" style="3" customWidth="1"/>
    <col min="9211" max="9211" width="6.88671875" style="3" customWidth="1"/>
    <col min="9212" max="9212" width="9.6640625" style="3" customWidth="1"/>
    <col min="9213" max="9213" width="51" style="3" customWidth="1"/>
    <col min="9214" max="9214" width="4.44140625" style="3" customWidth="1"/>
    <col min="9215" max="9215" width="9.5546875" style="3" customWidth="1"/>
    <col min="9216" max="9216" width="11.44140625" style="3" bestFit="1" customWidth="1"/>
    <col min="9217" max="9217" width="11" style="3" customWidth="1"/>
    <col min="9218" max="9218" width="11.6640625" style="3" customWidth="1"/>
    <col min="9219" max="9219" width="12" style="3" customWidth="1"/>
    <col min="9220" max="9220" width="12.5546875" style="3" customWidth="1"/>
    <col min="9221" max="9221" width="10" style="3" bestFit="1" customWidth="1"/>
    <col min="9222" max="9465" width="9" style="3"/>
    <col min="9466" max="9466" width="5.5546875" style="3" customWidth="1"/>
    <col min="9467" max="9467" width="6.88671875" style="3" customWidth="1"/>
    <col min="9468" max="9468" width="9.6640625" style="3" customWidth="1"/>
    <col min="9469" max="9469" width="51" style="3" customWidth="1"/>
    <col min="9470" max="9470" width="4.44140625" style="3" customWidth="1"/>
    <col min="9471" max="9471" width="9.5546875" style="3" customWidth="1"/>
    <col min="9472" max="9472" width="11.44140625" style="3" bestFit="1" customWidth="1"/>
    <col min="9473" max="9473" width="11" style="3" customWidth="1"/>
    <col min="9474" max="9474" width="11.6640625" style="3" customWidth="1"/>
    <col min="9475" max="9475" width="12" style="3" customWidth="1"/>
    <col min="9476" max="9476" width="12.5546875" style="3" customWidth="1"/>
    <col min="9477" max="9477" width="10" style="3" bestFit="1" customWidth="1"/>
    <col min="9478" max="9721" width="9" style="3"/>
    <col min="9722" max="9722" width="5.5546875" style="3" customWidth="1"/>
    <col min="9723" max="9723" width="6.88671875" style="3" customWidth="1"/>
    <col min="9724" max="9724" width="9.6640625" style="3" customWidth="1"/>
    <col min="9725" max="9725" width="51" style="3" customWidth="1"/>
    <col min="9726" max="9726" width="4.44140625" style="3" customWidth="1"/>
    <col min="9727" max="9727" width="9.5546875" style="3" customWidth="1"/>
    <col min="9728" max="9728" width="11.44140625" style="3" bestFit="1" customWidth="1"/>
    <col min="9729" max="9729" width="11" style="3" customWidth="1"/>
    <col min="9730" max="9730" width="11.6640625" style="3" customWidth="1"/>
    <col min="9731" max="9731" width="12" style="3" customWidth="1"/>
    <col min="9732" max="9732" width="12.5546875" style="3" customWidth="1"/>
    <col min="9733" max="9733" width="10" style="3" bestFit="1" customWidth="1"/>
    <col min="9734" max="9977" width="9" style="3"/>
    <col min="9978" max="9978" width="5.5546875" style="3" customWidth="1"/>
    <col min="9979" max="9979" width="6.88671875" style="3" customWidth="1"/>
    <col min="9980" max="9980" width="9.6640625" style="3" customWidth="1"/>
    <col min="9981" max="9981" width="51" style="3" customWidth="1"/>
    <col min="9982" max="9982" width="4.44140625" style="3" customWidth="1"/>
    <col min="9983" max="9983" width="9.5546875" style="3" customWidth="1"/>
    <col min="9984" max="9984" width="11.44140625" style="3" bestFit="1" customWidth="1"/>
    <col min="9985" max="9985" width="11" style="3" customWidth="1"/>
    <col min="9986" max="9986" width="11.6640625" style="3" customWidth="1"/>
    <col min="9987" max="9987" width="12" style="3" customWidth="1"/>
    <col min="9988" max="9988" width="12.5546875" style="3" customWidth="1"/>
    <col min="9989" max="9989" width="10" style="3" bestFit="1" customWidth="1"/>
    <col min="9990" max="10233" width="9" style="3"/>
    <col min="10234" max="10234" width="5.5546875" style="3" customWidth="1"/>
    <col min="10235" max="10235" width="6.88671875" style="3" customWidth="1"/>
    <col min="10236" max="10236" width="9.6640625" style="3" customWidth="1"/>
    <col min="10237" max="10237" width="51" style="3" customWidth="1"/>
    <col min="10238" max="10238" width="4.44140625" style="3" customWidth="1"/>
    <col min="10239" max="10239" width="9.5546875" style="3" customWidth="1"/>
    <col min="10240" max="10240" width="11.44140625" style="3" bestFit="1" customWidth="1"/>
    <col min="10241" max="10241" width="11" style="3" customWidth="1"/>
    <col min="10242" max="10242" width="11.6640625" style="3" customWidth="1"/>
    <col min="10243" max="10243" width="12" style="3" customWidth="1"/>
    <col min="10244" max="10244" width="12.5546875" style="3" customWidth="1"/>
    <col min="10245" max="10245" width="10" style="3" bestFit="1" customWidth="1"/>
    <col min="10246" max="10489" width="9" style="3"/>
    <col min="10490" max="10490" width="5.5546875" style="3" customWidth="1"/>
    <col min="10491" max="10491" width="6.88671875" style="3" customWidth="1"/>
    <col min="10492" max="10492" width="9.6640625" style="3" customWidth="1"/>
    <col min="10493" max="10493" width="51" style="3" customWidth="1"/>
    <col min="10494" max="10494" width="4.44140625" style="3" customWidth="1"/>
    <col min="10495" max="10495" width="9.5546875" style="3" customWidth="1"/>
    <col min="10496" max="10496" width="11.44140625" style="3" bestFit="1" customWidth="1"/>
    <col min="10497" max="10497" width="11" style="3" customWidth="1"/>
    <col min="10498" max="10498" width="11.6640625" style="3" customWidth="1"/>
    <col min="10499" max="10499" width="12" style="3" customWidth="1"/>
    <col min="10500" max="10500" width="12.5546875" style="3" customWidth="1"/>
    <col min="10501" max="10501" width="10" style="3" bestFit="1" customWidth="1"/>
    <col min="10502" max="10745" width="9" style="3"/>
    <col min="10746" max="10746" width="5.5546875" style="3" customWidth="1"/>
    <col min="10747" max="10747" width="6.88671875" style="3" customWidth="1"/>
    <col min="10748" max="10748" width="9.6640625" style="3" customWidth="1"/>
    <col min="10749" max="10749" width="51" style="3" customWidth="1"/>
    <col min="10750" max="10750" width="4.44140625" style="3" customWidth="1"/>
    <col min="10751" max="10751" width="9.5546875" style="3" customWidth="1"/>
    <col min="10752" max="10752" width="11.44140625" style="3" bestFit="1" customWidth="1"/>
    <col min="10753" max="10753" width="11" style="3" customWidth="1"/>
    <col min="10754" max="10754" width="11.6640625" style="3" customWidth="1"/>
    <col min="10755" max="10755" width="12" style="3" customWidth="1"/>
    <col min="10756" max="10756" width="12.5546875" style="3" customWidth="1"/>
    <col min="10757" max="10757" width="10" style="3" bestFit="1" customWidth="1"/>
    <col min="10758" max="11001" width="9" style="3"/>
    <col min="11002" max="11002" width="5.5546875" style="3" customWidth="1"/>
    <col min="11003" max="11003" width="6.88671875" style="3" customWidth="1"/>
    <col min="11004" max="11004" width="9.6640625" style="3" customWidth="1"/>
    <col min="11005" max="11005" width="51" style="3" customWidth="1"/>
    <col min="11006" max="11006" width="4.44140625" style="3" customWidth="1"/>
    <col min="11007" max="11007" width="9.5546875" style="3" customWidth="1"/>
    <col min="11008" max="11008" width="11.44140625" style="3" bestFit="1" customWidth="1"/>
    <col min="11009" max="11009" width="11" style="3" customWidth="1"/>
    <col min="11010" max="11010" width="11.6640625" style="3" customWidth="1"/>
    <col min="11011" max="11011" width="12" style="3" customWidth="1"/>
    <col min="11012" max="11012" width="12.5546875" style="3" customWidth="1"/>
    <col min="11013" max="11013" width="10" style="3" bestFit="1" customWidth="1"/>
    <col min="11014" max="11257" width="9" style="3"/>
    <col min="11258" max="11258" width="5.5546875" style="3" customWidth="1"/>
    <col min="11259" max="11259" width="6.88671875" style="3" customWidth="1"/>
    <col min="11260" max="11260" width="9.6640625" style="3" customWidth="1"/>
    <col min="11261" max="11261" width="51" style="3" customWidth="1"/>
    <col min="11262" max="11262" width="4.44140625" style="3" customWidth="1"/>
    <col min="11263" max="11263" width="9.5546875" style="3" customWidth="1"/>
    <col min="11264" max="11264" width="11.44140625" style="3" bestFit="1" customWidth="1"/>
    <col min="11265" max="11265" width="11" style="3" customWidth="1"/>
    <col min="11266" max="11266" width="11.6640625" style="3" customWidth="1"/>
    <col min="11267" max="11267" width="12" style="3" customWidth="1"/>
    <col min="11268" max="11268" width="12.5546875" style="3" customWidth="1"/>
    <col min="11269" max="11269" width="10" style="3" bestFit="1" customWidth="1"/>
    <col min="11270" max="11513" width="9" style="3"/>
    <col min="11514" max="11514" width="5.5546875" style="3" customWidth="1"/>
    <col min="11515" max="11515" width="6.88671875" style="3" customWidth="1"/>
    <col min="11516" max="11516" width="9.6640625" style="3" customWidth="1"/>
    <col min="11517" max="11517" width="51" style="3" customWidth="1"/>
    <col min="11518" max="11518" width="4.44140625" style="3" customWidth="1"/>
    <col min="11519" max="11519" width="9.5546875" style="3" customWidth="1"/>
    <col min="11520" max="11520" width="11.44140625" style="3" bestFit="1" customWidth="1"/>
    <col min="11521" max="11521" width="11" style="3" customWidth="1"/>
    <col min="11522" max="11522" width="11.6640625" style="3" customWidth="1"/>
    <col min="11523" max="11523" width="12" style="3" customWidth="1"/>
    <col min="11524" max="11524" width="12.5546875" style="3" customWidth="1"/>
    <col min="11525" max="11525" width="10" style="3" bestFit="1" customWidth="1"/>
    <col min="11526" max="11769" width="9" style="3"/>
    <col min="11770" max="11770" width="5.5546875" style="3" customWidth="1"/>
    <col min="11771" max="11771" width="6.88671875" style="3" customWidth="1"/>
    <col min="11772" max="11772" width="9.6640625" style="3" customWidth="1"/>
    <col min="11773" max="11773" width="51" style="3" customWidth="1"/>
    <col min="11774" max="11774" width="4.44140625" style="3" customWidth="1"/>
    <col min="11775" max="11775" width="9.5546875" style="3" customWidth="1"/>
    <col min="11776" max="11776" width="11.44140625" style="3" bestFit="1" customWidth="1"/>
    <col min="11777" max="11777" width="11" style="3" customWidth="1"/>
    <col min="11778" max="11778" width="11.6640625" style="3" customWidth="1"/>
    <col min="11779" max="11779" width="12" style="3" customWidth="1"/>
    <col min="11780" max="11780" width="12.5546875" style="3" customWidth="1"/>
    <col min="11781" max="11781" width="10" style="3" bestFit="1" customWidth="1"/>
    <col min="11782" max="12025" width="9" style="3"/>
    <col min="12026" max="12026" width="5.5546875" style="3" customWidth="1"/>
    <col min="12027" max="12027" width="6.88671875" style="3" customWidth="1"/>
    <col min="12028" max="12028" width="9.6640625" style="3" customWidth="1"/>
    <col min="12029" max="12029" width="51" style="3" customWidth="1"/>
    <col min="12030" max="12030" width="4.44140625" style="3" customWidth="1"/>
    <col min="12031" max="12031" width="9.5546875" style="3" customWidth="1"/>
    <col min="12032" max="12032" width="11.44140625" style="3" bestFit="1" customWidth="1"/>
    <col min="12033" max="12033" width="11" style="3" customWidth="1"/>
    <col min="12034" max="12034" width="11.6640625" style="3" customWidth="1"/>
    <col min="12035" max="12035" width="12" style="3" customWidth="1"/>
    <col min="12036" max="12036" width="12.5546875" style="3" customWidth="1"/>
    <col min="12037" max="12037" width="10" style="3" bestFit="1" customWidth="1"/>
    <col min="12038" max="12281" width="9" style="3"/>
    <col min="12282" max="12282" width="5.5546875" style="3" customWidth="1"/>
    <col min="12283" max="12283" width="6.88671875" style="3" customWidth="1"/>
    <col min="12284" max="12284" width="9.6640625" style="3" customWidth="1"/>
    <col min="12285" max="12285" width="51" style="3" customWidth="1"/>
    <col min="12286" max="12286" width="4.44140625" style="3" customWidth="1"/>
    <col min="12287" max="12287" width="9.5546875" style="3" customWidth="1"/>
    <col min="12288" max="12288" width="11.44140625" style="3" bestFit="1" customWidth="1"/>
    <col min="12289" max="12289" width="11" style="3" customWidth="1"/>
    <col min="12290" max="12290" width="11.6640625" style="3" customWidth="1"/>
    <col min="12291" max="12291" width="12" style="3" customWidth="1"/>
    <col min="12292" max="12292" width="12.5546875" style="3" customWidth="1"/>
    <col min="12293" max="12293" width="10" style="3" bestFit="1" customWidth="1"/>
    <col min="12294" max="12537" width="9" style="3"/>
    <col min="12538" max="12538" width="5.5546875" style="3" customWidth="1"/>
    <col min="12539" max="12539" width="6.88671875" style="3" customWidth="1"/>
    <col min="12540" max="12540" width="9.6640625" style="3" customWidth="1"/>
    <col min="12541" max="12541" width="51" style="3" customWidth="1"/>
    <col min="12542" max="12542" width="4.44140625" style="3" customWidth="1"/>
    <col min="12543" max="12543" width="9.5546875" style="3" customWidth="1"/>
    <col min="12544" max="12544" width="11.44140625" style="3" bestFit="1" customWidth="1"/>
    <col min="12545" max="12545" width="11" style="3" customWidth="1"/>
    <col min="12546" max="12546" width="11.6640625" style="3" customWidth="1"/>
    <col min="12547" max="12547" width="12" style="3" customWidth="1"/>
    <col min="12548" max="12548" width="12.5546875" style="3" customWidth="1"/>
    <col min="12549" max="12549" width="10" style="3" bestFit="1" customWidth="1"/>
    <col min="12550" max="12793" width="9" style="3"/>
    <col min="12794" max="12794" width="5.5546875" style="3" customWidth="1"/>
    <col min="12795" max="12795" width="6.88671875" style="3" customWidth="1"/>
    <col min="12796" max="12796" width="9.6640625" style="3" customWidth="1"/>
    <col min="12797" max="12797" width="51" style="3" customWidth="1"/>
    <col min="12798" max="12798" width="4.44140625" style="3" customWidth="1"/>
    <col min="12799" max="12799" width="9.5546875" style="3" customWidth="1"/>
    <col min="12800" max="12800" width="11.44140625" style="3" bestFit="1" customWidth="1"/>
    <col min="12801" max="12801" width="11" style="3" customWidth="1"/>
    <col min="12802" max="12802" width="11.6640625" style="3" customWidth="1"/>
    <col min="12803" max="12803" width="12" style="3" customWidth="1"/>
    <col min="12804" max="12804" width="12.5546875" style="3" customWidth="1"/>
    <col min="12805" max="12805" width="10" style="3" bestFit="1" customWidth="1"/>
    <col min="12806" max="13049" width="9" style="3"/>
    <col min="13050" max="13050" width="5.5546875" style="3" customWidth="1"/>
    <col min="13051" max="13051" width="6.88671875" style="3" customWidth="1"/>
    <col min="13052" max="13052" width="9.6640625" style="3" customWidth="1"/>
    <col min="13053" max="13053" width="51" style="3" customWidth="1"/>
    <col min="13054" max="13054" width="4.44140625" style="3" customWidth="1"/>
    <col min="13055" max="13055" width="9.5546875" style="3" customWidth="1"/>
    <col min="13056" max="13056" width="11.44140625" style="3" bestFit="1" customWidth="1"/>
    <col min="13057" max="13057" width="11" style="3" customWidth="1"/>
    <col min="13058" max="13058" width="11.6640625" style="3" customWidth="1"/>
    <col min="13059" max="13059" width="12" style="3" customWidth="1"/>
    <col min="13060" max="13060" width="12.5546875" style="3" customWidth="1"/>
    <col min="13061" max="13061" width="10" style="3" bestFit="1" customWidth="1"/>
    <col min="13062" max="13305" width="9" style="3"/>
    <col min="13306" max="13306" width="5.5546875" style="3" customWidth="1"/>
    <col min="13307" max="13307" width="6.88671875" style="3" customWidth="1"/>
    <col min="13308" max="13308" width="9.6640625" style="3" customWidth="1"/>
    <col min="13309" max="13309" width="51" style="3" customWidth="1"/>
    <col min="13310" max="13310" width="4.44140625" style="3" customWidth="1"/>
    <col min="13311" max="13311" width="9.5546875" style="3" customWidth="1"/>
    <col min="13312" max="13312" width="11.44140625" style="3" bestFit="1" customWidth="1"/>
    <col min="13313" max="13313" width="11" style="3" customWidth="1"/>
    <col min="13314" max="13314" width="11.6640625" style="3" customWidth="1"/>
    <col min="13315" max="13315" width="12" style="3" customWidth="1"/>
    <col min="13316" max="13316" width="12.5546875" style="3" customWidth="1"/>
    <col min="13317" max="13317" width="10" style="3" bestFit="1" customWidth="1"/>
    <col min="13318" max="13561" width="9" style="3"/>
    <col min="13562" max="13562" width="5.5546875" style="3" customWidth="1"/>
    <col min="13563" max="13563" width="6.88671875" style="3" customWidth="1"/>
    <col min="13564" max="13564" width="9.6640625" style="3" customWidth="1"/>
    <col min="13565" max="13565" width="51" style="3" customWidth="1"/>
    <col min="13566" max="13566" width="4.44140625" style="3" customWidth="1"/>
    <col min="13567" max="13567" width="9.5546875" style="3" customWidth="1"/>
    <col min="13568" max="13568" width="11.44140625" style="3" bestFit="1" customWidth="1"/>
    <col min="13569" max="13569" width="11" style="3" customWidth="1"/>
    <col min="13570" max="13570" width="11.6640625" style="3" customWidth="1"/>
    <col min="13571" max="13571" width="12" style="3" customWidth="1"/>
    <col min="13572" max="13572" width="12.5546875" style="3" customWidth="1"/>
    <col min="13573" max="13573" width="10" style="3" bestFit="1" customWidth="1"/>
    <col min="13574" max="13817" width="9" style="3"/>
    <col min="13818" max="13818" width="5.5546875" style="3" customWidth="1"/>
    <col min="13819" max="13819" width="6.88671875" style="3" customWidth="1"/>
    <col min="13820" max="13820" width="9.6640625" style="3" customWidth="1"/>
    <col min="13821" max="13821" width="51" style="3" customWidth="1"/>
    <col min="13822" max="13822" width="4.44140625" style="3" customWidth="1"/>
    <col min="13823" max="13823" width="9.5546875" style="3" customWidth="1"/>
    <col min="13824" max="13824" width="11.44140625" style="3" bestFit="1" customWidth="1"/>
    <col min="13825" max="13825" width="11" style="3" customWidth="1"/>
    <col min="13826" max="13826" width="11.6640625" style="3" customWidth="1"/>
    <col min="13827" max="13827" width="12" style="3" customWidth="1"/>
    <col min="13828" max="13828" width="12.5546875" style="3" customWidth="1"/>
    <col min="13829" max="13829" width="10" style="3" bestFit="1" customWidth="1"/>
    <col min="13830" max="14073" width="9" style="3"/>
    <col min="14074" max="14074" width="5.5546875" style="3" customWidth="1"/>
    <col min="14075" max="14075" width="6.88671875" style="3" customWidth="1"/>
    <col min="14076" max="14076" width="9.6640625" style="3" customWidth="1"/>
    <col min="14077" max="14077" width="51" style="3" customWidth="1"/>
    <col min="14078" max="14078" width="4.44140625" style="3" customWidth="1"/>
    <col min="14079" max="14079" width="9.5546875" style="3" customWidth="1"/>
    <col min="14080" max="14080" width="11.44140625" style="3" bestFit="1" customWidth="1"/>
    <col min="14081" max="14081" width="11" style="3" customWidth="1"/>
    <col min="14082" max="14082" width="11.6640625" style="3" customWidth="1"/>
    <col min="14083" max="14083" width="12" style="3" customWidth="1"/>
    <col min="14084" max="14084" width="12.5546875" style="3" customWidth="1"/>
    <col min="14085" max="14085" width="10" style="3" bestFit="1" customWidth="1"/>
    <col min="14086" max="14329" width="9" style="3"/>
    <col min="14330" max="14330" width="5.5546875" style="3" customWidth="1"/>
    <col min="14331" max="14331" width="6.88671875" style="3" customWidth="1"/>
    <col min="14332" max="14332" width="9.6640625" style="3" customWidth="1"/>
    <col min="14333" max="14333" width="51" style="3" customWidth="1"/>
    <col min="14334" max="14334" width="4.44140625" style="3" customWidth="1"/>
    <col min="14335" max="14335" width="9.5546875" style="3" customWidth="1"/>
    <col min="14336" max="14336" width="11.44140625" style="3" bestFit="1" customWidth="1"/>
    <col min="14337" max="14337" width="11" style="3" customWidth="1"/>
    <col min="14338" max="14338" width="11.6640625" style="3" customWidth="1"/>
    <col min="14339" max="14339" width="12" style="3" customWidth="1"/>
    <col min="14340" max="14340" width="12.5546875" style="3" customWidth="1"/>
    <col min="14341" max="14341" width="10" style="3" bestFit="1" customWidth="1"/>
    <col min="14342" max="14585" width="9" style="3"/>
    <col min="14586" max="14586" width="5.5546875" style="3" customWidth="1"/>
    <col min="14587" max="14587" width="6.88671875" style="3" customWidth="1"/>
    <col min="14588" max="14588" width="9.6640625" style="3" customWidth="1"/>
    <col min="14589" max="14589" width="51" style="3" customWidth="1"/>
    <col min="14590" max="14590" width="4.44140625" style="3" customWidth="1"/>
    <col min="14591" max="14591" width="9.5546875" style="3" customWidth="1"/>
    <col min="14592" max="14592" width="11.44140625" style="3" bestFit="1" customWidth="1"/>
    <col min="14593" max="14593" width="11" style="3" customWidth="1"/>
    <col min="14594" max="14594" width="11.6640625" style="3" customWidth="1"/>
    <col min="14595" max="14595" width="12" style="3" customWidth="1"/>
    <col min="14596" max="14596" width="12.5546875" style="3" customWidth="1"/>
    <col min="14597" max="14597" width="10" style="3" bestFit="1" customWidth="1"/>
    <col min="14598" max="14841" width="9" style="3"/>
    <col min="14842" max="14842" width="5.5546875" style="3" customWidth="1"/>
    <col min="14843" max="14843" width="6.88671875" style="3" customWidth="1"/>
    <col min="14844" max="14844" width="9.6640625" style="3" customWidth="1"/>
    <col min="14845" max="14845" width="51" style="3" customWidth="1"/>
    <col min="14846" max="14846" width="4.44140625" style="3" customWidth="1"/>
    <col min="14847" max="14847" width="9.5546875" style="3" customWidth="1"/>
    <col min="14848" max="14848" width="11.44140625" style="3" bestFit="1" customWidth="1"/>
    <col min="14849" max="14849" width="11" style="3" customWidth="1"/>
    <col min="14850" max="14850" width="11.6640625" style="3" customWidth="1"/>
    <col min="14851" max="14851" width="12" style="3" customWidth="1"/>
    <col min="14852" max="14852" width="12.5546875" style="3" customWidth="1"/>
    <col min="14853" max="14853" width="10" style="3" bestFit="1" customWidth="1"/>
    <col min="14854" max="15097" width="9" style="3"/>
    <col min="15098" max="15098" width="5.5546875" style="3" customWidth="1"/>
    <col min="15099" max="15099" width="6.88671875" style="3" customWidth="1"/>
    <col min="15100" max="15100" width="9.6640625" style="3" customWidth="1"/>
    <col min="15101" max="15101" width="51" style="3" customWidth="1"/>
    <col min="15102" max="15102" width="4.44140625" style="3" customWidth="1"/>
    <col min="15103" max="15103" width="9.5546875" style="3" customWidth="1"/>
    <col min="15104" max="15104" width="11.44140625" style="3" bestFit="1" customWidth="1"/>
    <col min="15105" max="15105" width="11" style="3" customWidth="1"/>
    <col min="15106" max="15106" width="11.6640625" style="3" customWidth="1"/>
    <col min="15107" max="15107" width="12" style="3" customWidth="1"/>
    <col min="15108" max="15108" width="12.5546875" style="3" customWidth="1"/>
    <col min="15109" max="15109" width="10" style="3" bestFit="1" customWidth="1"/>
    <col min="15110" max="15353" width="9" style="3"/>
    <col min="15354" max="15354" width="5.5546875" style="3" customWidth="1"/>
    <col min="15355" max="15355" width="6.88671875" style="3" customWidth="1"/>
    <col min="15356" max="15356" width="9.6640625" style="3" customWidth="1"/>
    <col min="15357" max="15357" width="51" style="3" customWidth="1"/>
    <col min="15358" max="15358" width="4.44140625" style="3" customWidth="1"/>
    <col min="15359" max="15359" width="9.5546875" style="3" customWidth="1"/>
    <col min="15360" max="15360" width="11.44140625" style="3" bestFit="1" customWidth="1"/>
    <col min="15361" max="15361" width="11" style="3" customWidth="1"/>
    <col min="15362" max="15362" width="11.6640625" style="3" customWidth="1"/>
    <col min="15363" max="15363" width="12" style="3" customWidth="1"/>
    <col min="15364" max="15364" width="12.5546875" style="3" customWidth="1"/>
    <col min="15365" max="15365" width="10" style="3" bestFit="1" customWidth="1"/>
    <col min="15366" max="15609" width="9" style="3"/>
    <col min="15610" max="15610" width="5.5546875" style="3" customWidth="1"/>
    <col min="15611" max="15611" width="6.88671875" style="3" customWidth="1"/>
    <col min="15612" max="15612" width="9.6640625" style="3" customWidth="1"/>
    <col min="15613" max="15613" width="51" style="3" customWidth="1"/>
    <col min="15614" max="15614" width="4.44140625" style="3" customWidth="1"/>
    <col min="15615" max="15615" width="9.5546875" style="3" customWidth="1"/>
    <col min="15616" max="15616" width="11.44140625" style="3" bestFit="1" customWidth="1"/>
    <col min="15617" max="15617" width="11" style="3" customWidth="1"/>
    <col min="15618" max="15618" width="11.6640625" style="3" customWidth="1"/>
    <col min="15619" max="15619" width="12" style="3" customWidth="1"/>
    <col min="15620" max="15620" width="12.5546875" style="3" customWidth="1"/>
    <col min="15621" max="15621" width="10" style="3" bestFit="1" customWidth="1"/>
    <col min="15622" max="15865" width="9" style="3"/>
    <col min="15866" max="15866" width="5.5546875" style="3" customWidth="1"/>
    <col min="15867" max="15867" width="6.88671875" style="3" customWidth="1"/>
    <col min="15868" max="15868" width="9.6640625" style="3" customWidth="1"/>
    <col min="15869" max="15869" width="51" style="3" customWidth="1"/>
    <col min="15870" max="15870" width="4.44140625" style="3" customWidth="1"/>
    <col min="15871" max="15871" width="9.5546875" style="3" customWidth="1"/>
    <col min="15872" max="15872" width="11.44140625" style="3" bestFit="1" customWidth="1"/>
    <col min="15873" max="15873" width="11" style="3" customWidth="1"/>
    <col min="15874" max="15874" width="11.6640625" style="3" customWidth="1"/>
    <col min="15875" max="15875" width="12" style="3" customWidth="1"/>
    <col min="15876" max="15876" width="12.5546875" style="3" customWidth="1"/>
    <col min="15877" max="15877" width="10" style="3" bestFit="1" customWidth="1"/>
    <col min="15878" max="16121" width="9" style="3"/>
    <col min="16122" max="16122" width="5.5546875" style="3" customWidth="1"/>
    <col min="16123" max="16123" width="6.88671875" style="3" customWidth="1"/>
    <col min="16124" max="16124" width="9.6640625" style="3" customWidth="1"/>
    <col min="16125" max="16125" width="51" style="3" customWidth="1"/>
    <col min="16126" max="16126" width="4.44140625" style="3" customWidth="1"/>
    <col min="16127" max="16127" width="9.5546875" style="3" customWidth="1"/>
    <col min="16128" max="16128" width="11.44140625" style="3" bestFit="1" customWidth="1"/>
    <col min="16129" max="16129" width="11" style="3" customWidth="1"/>
    <col min="16130" max="16130" width="11.6640625" style="3" customWidth="1"/>
    <col min="16131" max="16131" width="12" style="3" customWidth="1"/>
    <col min="16132" max="16132" width="12.5546875" style="3" customWidth="1"/>
    <col min="16133" max="16133" width="10" style="3" bestFit="1" customWidth="1"/>
    <col min="16134" max="16384" width="9" style="3"/>
  </cols>
  <sheetData>
    <row r="1" spans="1:10" ht="17.39999999999999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4" t="s">
        <v>30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4" t="s">
        <v>31</v>
      </c>
      <c r="B3" s="2"/>
      <c r="C3" s="2"/>
      <c r="D3" s="2"/>
      <c r="E3" s="2"/>
      <c r="F3" s="2"/>
      <c r="G3" s="2" t="s">
        <v>1</v>
      </c>
      <c r="H3" s="2" t="s">
        <v>32</v>
      </c>
      <c r="I3" s="2"/>
      <c r="J3" s="2"/>
    </row>
    <row r="4" spans="1:10">
      <c r="A4" s="4"/>
      <c r="B4" s="2"/>
      <c r="C4" s="4"/>
      <c r="D4" s="2"/>
      <c r="E4" s="2"/>
      <c r="F4" s="2"/>
      <c r="G4" s="2" t="s">
        <v>2</v>
      </c>
      <c r="H4" s="2" t="s">
        <v>28</v>
      </c>
      <c r="I4" s="2"/>
      <c r="J4" s="2"/>
    </row>
    <row r="5" spans="1:10">
      <c r="A5" s="2" t="s">
        <v>3</v>
      </c>
      <c r="B5" s="2"/>
      <c r="C5" s="2"/>
      <c r="D5" s="2"/>
      <c r="E5" s="2"/>
      <c r="F5" s="2"/>
      <c r="G5" s="2" t="s">
        <v>26</v>
      </c>
      <c r="H5" s="24" t="s">
        <v>33</v>
      </c>
      <c r="I5" s="2"/>
      <c r="J5" s="2"/>
    </row>
    <row r="6" spans="1:10" ht="15" thickBo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21" thickBo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12</v>
      </c>
      <c r="J7" s="5" t="s">
        <v>13</v>
      </c>
    </row>
    <row r="8" spans="1:10" ht="15" thickBot="1">
      <c r="A8" s="5" t="s">
        <v>14</v>
      </c>
      <c r="B8" s="5" t="s">
        <v>15</v>
      </c>
      <c r="C8" s="5" t="s">
        <v>16</v>
      </c>
      <c r="D8" s="5" t="s">
        <v>17</v>
      </c>
      <c r="E8" s="5" t="s">
        <v>18</v>
      </c>
      <c r="F8" s="5" t="s">
        <v>19</v>
      </c>
      <c r="G8" s="5">
        <v>7</v>
      </c>
      <c r="H8" s="5" t="s">
        <v>20</v>
      </c>
      <c r="I8" s="5" t="s">
        <v>21</v>
      </c>
      <c r="J8" s="5" t="s">
        <v>22</v>
      </c>
    </row>
    <row r="9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s="12" customFormat="1" ht="13.8" thickBot="1">
      <c r="A10" s="7"/>
      <c r="B10" s="8"/>
      <c r="C10" s="9"/>
      <c r="D10" s="9" t="s">
        <v>34</v>
      </c>
      <c r="E10" s="9"/>
      <c r="F10" s="10"/>
      <c r="G10" s="11"/>
      <c r="H10" s="11"/>
      <c r="I10" s="11"/>
      <c r="J10" s="11">
        <f>SUM(J11:J33)</f>
        <v>0</v>
      </c>
    </row>
    <row r="11" spans="1:10" s="31" customFormat="1" ht="111" thickBot="1">
      <c r="A11" s="32"/>
      <c r="B11" s="33"/>
      <c r="C11" s="34"/>
      <c r="D11" s="63" t="s">
        <v>119</v>
      </c>
      <c r="E11" s="27" t="s">
        <v>27</v>
      </c>
      <c r="F11" s="25">
        <v>1</v>
      </c>
      <c r="G11" s="26">
        <f>H11+I11</f>
        <v>0</v>
      </c>
      <c r="H11" s="64"/>
      <c r="I11" s="26">
        <f>H11*0.05</f>
        <v>0</v>
      </c>
      <c r="J11" s="26">
        <f t="shared" ref="J11:J18" si="0">(F11*H11)+(F11*I11)</f>
        <v>0</v>
      </c>
    </row>
    <row r="12" spans="1:10" s="31" customFormat="1" thickBot="1">
      <c r="A12" s="50"/>
      <c r="B12" s="47"/>
      <c r="C12" s="48"/>
      <c r="D12" s="55" t="s">
        <v>96</v>
      </c>
      <c r="E12" s="28" t="s">
        <v>23</v>
      </c>
      <c r="F12" s="29">
        <v>4</v>
      </c>
      <c r="G12" s="26">
        <f t="shared" ref="G12:G14" si="1">H12+I12</f>
        <v>0</v>
      </c>
      <c r="H12" s="65"/>
      <c r="I12" s="51">
        <f t="shared" ref="I12:I13" si="2">H12*0.2</f>
        <v>0</v>
      </c>
      <c r="J12" s="30">
        <f t="shared" si="0"/>
        <v>0</v>
      </c>
    </row>
    <row r="13" spans="1:10" s="31" customFormat="1" thickBot="1">
      <c r="A13" s="43"/>
      <c r="B13" s="44"/>
      <c r="C13" s="45"/>
      <c r="D13" s="46" t="s">
        <v>35</v>
      </c>
      <c r="E13" s="28" t="s">
        <v>23</v>
      </c>
      <c r="F13" s="29">
        <v>4</v>
      </c>
      <c r="G13" s="26">
        <f t="shared" si="1"/>
        <v>0</v>
      </c>
      <c r="H13" s="66"/>
      <c r="I13" s="30">
        <f t="shared" si="2"/>
        <v>0</v>
      </c>
      <c r="J13" s="30">
        <f t="shared" si="0"/>
        <v>0</v>
      </c>
    </row>
    <row r="14" spans="1:10" s="31" customFormat="1" ht="41.4">
      <c r="A14" s="50"/>
      <c r="B14" s="47"/>
      <c r="C14" s="45"/>
      <c r="D14" s="46" t="s">
        <v>101</v>
      </c>
      <c r="E14" s="28" t="s">
        <v>23</v>
      </c>
      <c r="F14" s="29">
        <v>4</v>
      </c>
      <c r="G14" s="26">
        <f t="shared" si="1"/>
        <v>0</v>
      </c>
      <c r="H14" s="66"/>
      <c r="I14" s="30">
        <f t="shared" ref="I14" si="3">H14*0.2</f>
        <v>0</v>
      </c>
      <c r="J14" s="30">
        <f t="shared" ref="J14" si="4">(F14*H14)+(F14*I14)</f>
        <v>0</v>
      </c>
    </row>
    <row r="15" spans="1:10" s="31" customFormat="1" ht="27.6">
      <c r="A15" s="50"/>
      <c r="B15" s="47"/>
      <c r="C15" s="45"/>
      <c r="D15" s="46" t="s">
        <v>97</v>
      </c>
      <c r="E15" s="28" t="s">
        <v>23</v>
      </c>
      <c r="F15" s="29">
        <v>1</v>
      </c>
      <c r="G15" s="30">
        <f t="shared" ref="G15:G17" si="5">H15+I15</f>
        <v>0</v>
      </c>
      <c r="H15" s="66"/>
      <c r="I15" s="30">
        <f t="shared" ref="I15:I17" si="6">H15*0.2</f>
        <v>0</v>
      </c>
      <c r="J15" s="30">
        <f t="shared" ref="J15:J17" si="7">(F15*H15)+(F15*I15)</f>
        <v>0</v>
      </c>
    </row>
    <row r="16" spans="1:10" s="31" customFormat="1" ht="27.6">
      <c r="A16" s="50"/>
      <c r="B16" s="47"/>
      <c r="C16" s="45"/>
      <c r="D16" s="46" t="s">
        <v>98</v>
      </c>
      <c r="E16" s="28" t="s">
        <v>23</v>
      </c>
      <c r="F16" s="29">
        <v>1</v>
      </c>
      <c r="G16" s="30">
        <f t="shared" si="5"/>
        <v>0</v>
      </c>
      <c r="H16" s="66"/>
      <c r="I16" s="30">
        <f t="shared" si="6"/>
        <v>0</v>
      </c>
      <c r="J16" s="30">
        <f t="shared" si="7"/>
        <v>0</v>
      </c>
    </row>
    <row r="17" spans="1:10" s="31" customFormat="1" ht="27.6">
      <c r="A17" s="50"/>
      <c r="B17" s="47"/>
      <c r="C17" s="45"/>
      <c r="D17" s="46" t="s">
        <v>99</v>
      </c>
      <c r="E17" s="28" t="s">
        <v>23</v>
      </c>
      <c r="F17" s="29">
        <v>1</v>
      </c>
      <c r="G17" s="30">
        <f t="shared" si="5"/>
        <v>0</v>
      </c>
      <c r="H17" s="66"/>
      <c r="I17" s="30">
        <f t="shared" si="6"/>
        <v>0</v>
      </c>
      <c r="J17" s="30">
        <f t="shared" si="7"/>
        <v>0</v>
      </c>
    </row>
    <row r="18" spans="1:10" s="31" customFormat="1" ht="13.8">
      <c r="A18" s="50"/>
      <c r="B18" s="47"/>
      <c r="C18" s="45"/>
      <c r="D18" s="55" t="s">
        <v>100</v>
      </c>
      <c r="E18" s="28" t="s">
        <v>23</v>
      </c>
      <c r="F18" s="29">
        <v>1</v>
      </c>
      <c r="G18" s="30">
        <f t="shared" ref="G18" si="8">H18+I18</f>
        <v>0</v>
      </c>
      <c r="H18" s="66"/>
      <c r="I18" s="30">
        <f>H18*0.2</f>
        <v>0</v>
      </c>
      <c r="J18" s="30">
        <f t="shared" si="0"/>
        <v>0</v>
      </c>
    </row>
    <row r="19" spans="1:10" s="31" customFormat="1" ht="41.4">
      <c r="A19" s="50"/>
      <c r="B19" s="47"/>
      <c r="C19" s="45"/>
      <c r="D19" s="55" t="s">
        <v>115</v>
      </c>
      <c r="E19" s="28" t="s">
        <v>23</v>
      </c>
      <c r="F19" s="29">
        <v>8</v>
      </c>
      <c r="G19" s="30">
        <f t="shared" ref="G19" si="9">H19+I19</f>
        <v>0</v>
      </c>
      <c r="H19" s="66"/>
      <c r="I19" s="30">
        <f>H19*0.2</f>
        <v>0</v>
      </c>
      <c r="J19" s="30">
        <f t="shared" ref="J19" si="10">(F19*H19)+(F19*I19)</f>
        <v>0</v>
      </c>
    </row>
    <row r="20" spans="1:10" s="31" customFormat="1" ht="41.4">
      <c r="A20" s="50"/>
      <c r="B20" s="47"/>
      <c r="C20" s="45"/>
      <c r="D20" s="55" t="s">
        <v>116</v>
      </c>
      <c r="E20" s="28" t="s">
        <v>23</v>
      </c>
      <c r="F20" s="29">
        <v>6</v>
      </c>
      <c r="G20" s="30">
        <f t="shared" ref="G20:G31" si="11">H20+I20</f>
        <v>0</v>
      </c>
      <c r="H20" s="66"/>
      <c r="I20" s="30">
        <f>H20*0.2</f>
        <v>0</v>
      </c>
      <c r="J20" s="30">
        <f t="shared" ref="J20:J31" si="12">(F20*H20)+(F20*I20)</f>
        <v>0</v>
      </c>
    </row>
    <row r="21" spans="1:10" s="31" customFormat="1" ht="13.8">
      <c r="A21" s="50"/>
      <c r="B21" s="47"/>
      <c r="C21" s="45"/>
      <c r="D21" s="54" t="s">
        <v>102</v>
      </c>
      <c r="E21" s="28" t="s">
        <v>23</v>
      </c>
      <c r="F21" s="29">
        <v>42</v>
      </c>
      <c r="G21" s="30">
        <f t="shared" si="11"/>
        <v>0</v>
      </c>
      <c r="H21" s="66"/>
      <c r="I21" s="30">
        <f>H21*0.2</f>
        <v>0</v>
      </c>
      <c r="J21" s="30">
        <f t="shared" si="12"/>
        <v>0</v>
      </c>
    </row>
    <row r="22" spans="1:10" s="31" customFormat="1" ht="27.6">
      <c r="A22" s="43"/>
      <c r="B22" s="44"/>
      <c r="C22" s="45"/>
      <c r="D22" s="54" t="s">
        <v>103</v>
      </c>
      <c r="E22" s="28" t="s">
        <v>29</v>
      </c>
      <c r="F22" s="29">
        <v>27</v>
      </c>
      <c r="G22" s="30">
        <f t="shared" si="11"/>
        <v>0</v>
      </c>
      <c r="H22" s="66"/>
      <c r="I22" s="30">
        <f t="shared" ref="I22:I31" si="13">H22*0.3</f>
        <v>0</v>
      </c>
      <c r="J22" s="30">
        <f t="shared" si="12"/>
        <v>0</v>
      </c>
    </row>
    <row r="23" spans="1:10" s="31" customFormat="1" ht="27.6">
      <c r="A23" s="43"/>
      <c r="B23" s="44"/>
      <c r="C23" s="45"/>
      <c r="D23" s="54" t="s">
        <v>104</v>
      </c>
      <c r="E23" s="28" t="s">
        <v>29</v>
      </c>
      <c r="F23" s="29">
        <v>65</v>
      </c>
      <c r="G23" s="30">
        <f t="shared" si="11"/>
        <v>0</v>
      </c>
      <c r="H23" s="66"/>
      <c r="I23" s="30">
        <f t="shared" si="13"/>
        <v>0</v>
      </c>
      <c r="J23" s="30">
        <f t="shared" si="12"/>
        <v>0</v>
      </c>
    </row>
    <row r="24" spans="1:10" s="31" customFormat="1" ht="27.6">
      <c r="A24" s="43"/>
      <c r="B24" s="44"/>
      <c r="C24" s="45"/>
      <c r="D24" s="54" t="s">
        <v>105</v>
      </c>
      <c r="E24" s="28" t="s">
        <v>29</v>
      </c>
      <c r="F24" s="29">
        <v>23</v>
      </c>
      <c r="G24" s="30">
        <f t="shared" si="11"/>
        <v>0</v>
      </c>
      <c r="H24" s="66"/>
      <c r="I24" s="30">
        <f t="shared" si="13"/>
        <v>0</v>
      </c>
      <c r="J24" s="30">
        <f t="shared" si="12"/>
        <v>0</v>
      </c>
    </row>
    <row r="25" spans="1:10" s="31" customFormat="1" ht="27.6">
      <c r="A25" s="43"/>
      <c r="B25" s="44"/>
      <c r="C25" s="45"/>
      <c r="D25" s="54" t="s">
        <v>106</v>
      </c>
      <c r="E25" s="28" t="s">
        <v>29</v>
      </c>
      <c r="F25" s="29">
        <v>22</v>
      </c>
      <c r="G25" s="30">
        <f t="shared" si="11"/>
        <v>0</v>
      </c>
      <c r="H25" s="66"/>
      <c r="I25" s="30">
        <f t="shared" si="13"/>
        <v>0</v>
      </c>
      <c r="J25" s="30">
        <f t="shared" si="12"/>
        <v>0</v>
      </c>
    </row>
    <row r="26" spans="1:10" s="31" customFormat="1" ht="13.8">
      <c r="A26" s="43"/>
      <c r="B26" s="44"/>
      <c r="C26" s="45"/>
      <c r="D26" s="54" t="s">
        <v>107</v>
      </c>
      <c r="E26" s="28" t="s">
        <v>24</v>
      </c>
      <c r="F26" s="29">
        <v>40</v>
      </c>
      <c r="G26" s="30">
        <f t="shared" si="11"/>
        <v>0</v>
      </c>
      <c r="H26" s="66"/>
      <c r="I26" s="30">
        <f t="shared" si="13"/>
        <v>0</v>
      </c>
      <c r="J26" s="30">
        <f t="shared" si="12"/>
        <v>0</v>
      </c>
    </row>
    <row r="27" spans="1:10" s="31" customFormat="1" ht="13.8">
      <c r="A27" s="43"/>
      <c r="B27" s="44"/>
      <c r="C27" s="45"/>
      <c r="D27" s="54" t="s">
        <v>108</v>
      </c>
      <c r="E27" s="28" t="s">
        <v>24</v>
      </c>
      <c r="F27" s="29">
        <v>18</v>
      </c>
      <c r="G27" s="30">
        <f t="shared" si="11"/>
        <v>0</v>
      </c>
      <c r="H27" s="66"/>
      <c r="I27" s="30">
        <f t="shared" si="13"/>
        <v>0</v>
      </c>
      <c r="J27" s="30">
        <f t="shared" si="12"/>
        <v>0</v>
      </c>
    </row>
    <row r="28" spans="1:10" s="31" customFormat="1" ht="13.8">
      <c r="A28" s="43"/>
      <c r="B28" s="44"/>
      <c r="C28" s="45"/>
      <c r="D28" s="54" t="s">
        <v>109</v>
      </c>
      <c r="E28" s="28" t="s">
        <v>24</v>
      </c>
      <c r="F28" s="29">
        <v>6</v>
      </c>
      <c r="G28" s="30">
        <f t="shared" si="11"/>
        <v>0</v>
      </c>
      <c r="H28" s="66"/>
      <c r="I28" s="30">
        <f t="shared" si="13"/>
        <v>0</v>
      </c>
      <c r="J28" s="30">
        <f t="shared" si="12"/>
        <v>0</v>
      </c>
    </row>
    <row r="29" spans="1:10" s="31" customFormat="1" ht="13.8">
      <c r="A29" s="43"/>
      <c r="B29" s="44"/>
      <c r="C29" s="45"/>
      <c r="D29" s="54" t="s">
        <v>110</v>
      </c>
      <c r="E29" s="28" t="s">
        <v>24</v>
      </c>
      <c r="F29" s="29">
        <v>45</v>
      </c>
      <c r="G29" s="30">
        <f t="shared" si="11"/>
        <v>0</v>
      </c>
      <c r="H29" s="66"/>
      <c r="I29" s="30">
        <f t="shared" si="13"/>
        <v>0</v>
      </c>
      <c r="J29" s="30">
        <f t="shared" si="12"/>
        <v>0</v>
      </c>
    </row>
    <row r="30" spans="1:10" s="31" customFormat="1" ht="13.8">
      <c r="A30" s="43"/>
      <c r="B30" s="44"/>
      <c r="C30" s="45"/>
      <c r="D30" s="46" t="s">
        <v>111</v>
      </c>
      <c r="E30" s="28" t="s">
        <v>29</v>
      </c>
      <c r="F30" s="29">
        <v>30</v>
      </c>
      <c r="G30" s="30">
        <f t="shared" si="11"/>
        <v>0</v>
      </c>
      <c r="H30" s="66"/>
      <c r="I30" s="30">
        <f t="shared" si="13"/>
        <v>0</v>
      </c>
      <c r="J30" s="30">
        <f t="shared" si="12"/>
        <v>0</v>
      </c>
    </row>
    <row r="31" spans="1:10" s="31" customFormat="1" ht="13.8">
      <c r="A31" s="43"/>
      <c r="B31" s="44"/>
      <c r="C31" s="45"/>
      <c r="D31" s="56" t="s">
        <v>112</v>
      </c>
      <c r="E31" s="28" t="s">
        <v>24</v>
      </c>
      <c r="F31" s="29">
        <v>10</v>
      </c>
      <c r="G31" s="30">
        <f t="shared" si="11"/>
        <v>0</v>
      </c>
      <c r="H31" s="66"/>
      <c r="I31" s="30">
        <f t="shared" si="13"/>
        <v>0</v>
      </c>
      <c r="J31" s="30">
        <f t="shared" si="12"/>
        <v>0</v>
      </c>
    </row>
    <row r="32" spans="1:10" s="31" customFormat="1" ht="13.8">
      <c r="A32" s="43"/>
      <c r="B32" s="44"/>
      <c r="C32" s="45"/>
      <c r="D32" s="56" t="s">
        <v>113</v>
      </c>
      <c r="E32" s="28" t="s">
        <v>24</v>
      </c>
      <c r="F32" s="29">
        <v>10</v>
      </c>
      <c r="G32" s="30">
        <f t="shared" ref="G32" si="14">H32+I32</f>
        <v>0</v>
      </c>
      <c r="H32" s="66"/>
      <c r="I32" s="30">
        <f t="shared" ref="I32" si="15">H32*0.3</f>
        <v>0</v>
      </c>
      <c r="J32" s="30">
        <f t="shared" ref="J32" si="16">(F32*H32)+(F32*I32)</f>
        <v>0</v>
      </c>
    </row>
    <row r="33" spans="1:10" s="31" customFormat="1" thickBot="1">
      <c r="A33" s="43"/>
      <c r="B33" s="44"/>
      <c r="C33" s="45"/>
      <c r="D33" s="56" t="s">
        <v>114</v>
      </c>
      <c r="E33" s="28" t="s">
        <v>24</v>
      </c>
      <c r="F33" s="29">
        <v>42</v>
      </c>
      <c r="G33" s="30">
        <f t="shared" ref="G33" si="17">H33+I33</f>
        <v>0</v>
      </c>
      <c r="H33" s="66"/>
      <c r="I33" s="30">
        <f t="shared" ref="I33" si="18">H33*0.3</f>
        <v>0</v>
      </c>
      <c r="J33" s="30">
        <f t="shared" ref="J33" si="19">(F33*H33)+(F33*I33)</f>
        <v>0</v>
      </c>
    </row>
    <row r="34" spans="1:10" ht="15" thickBot="1">
      <c r="A34" s="13"/>
      <c r="B34" s="14"/>
      <c r="C34" s="15"/>
      <c r="D34" s="16" t="s">
        <v>56</v>
      </c>
      <c r="E34" s="15"/>
      <c r="F34" s="17"/>
      <c r="G34" s="18"/>
      <c r="H34" s="18"/>
      <c r="I34" s="18"/>
      <c r="J34" s="18">
        <f>SUM(J35:J51)</f>
        <v>0</v>
      </c>
    </row>
    <row r="35" spans="1:10" s="31" customFormat="1" ht="110.4">
      <c r="A35" s="32"/>
      <c r="B35" s="33"/>
      <c r="C35" s="34"/>
      <c r="D35" s="63" t="s">
        <v>120</v>
      </c>
      <c r="E35" s="27" t="s">
        <v>27</v>
      </c>
      <c r="F35" s="25">
        <v>1</v>
      </c>
      <c r="G35" s="26">
        <f t="shared" ref="G35:G39" si="20">H35+I35</f>
        <v>0</v>
      </c>
      <c r="H35" s="64"/>
      <c r="I35" s="26">
        <f>H35*0.05</f>
        <v>0</v>
      </c>
      <c r="J35" s="26">
        <f t="shared" ref="J35:J39" si="21">(F35*H35)+(F35*I35)</f>
        <v>0</v>
      </c>
    </row>
    <row r="36" spans="1:10" s="31" customFormat="1" ht="13.8">
      <c r="A36" s="50"/>
      <c r="B36" s="47"/>
      <c r="C36" s="48"/>
      <c r="D36" s="55" t="s">
        <v>95</v>
      </c>
      <c r="E36" s="28" t="s">
        <v>23</v>
      </c>
      <c r="F36" s="29">
        <v>4</v>
      </c>
      <c r="G36" s="51">
        <f t="shared" si="20"/>
        <v>0</v>
      </c>
      <c r="H36" s="65"/>
      <c r="I36" s="51">
        <f t="shared" ref="I36:I37" si="22">H36*0.2</f>
        <v>0</v>
      </c>
      <c r="J36" s="30">
        <f t="shared" si="21"/>
        <v>0</v>
      </c>
    </row>
    <row r="37" spans="1:10" s="31" customFormat="1" ht="27.6">
      <c r="A37" s="43"/>
      <c r="B37" s="44"/>
      <c r="C37" s="45"/>
      <c r="D37" s="46" t="s">
        <v>57</v>
      </c>
      <c r="E37" s="28" t="s">
        <v>23</v>
      </c>
      <c r="F37" s="29">
        <v>2</v>
      </c>
      <c r="G37" s="30">
        <f t="shared" si="20"/>
        <v>0</v>
      </c>
      <c r="H37" s="66"/>
      <c r="I37" s="30">
        <f t="shared" si="22"/>
        <v>0</v>
      </c>
      <c r="J37" s="30">
        <f t="shared" si="21"/>
        <v>0</v>
      </c>
    </row>
    <row r="38" spans="1:10" s="31" customFormat="1" ht="27.6">
      <c r="A38" s="43"/>
      <c r="B38" s="44"/>
      <c r="C38" s="45"/>
      <c r="D38" s="46" t="s">
        <v>58</v>
      </c>
      <c r="E38" s="28" t="s">
        <v>23</v>
      </c>
      <c r="F38" s="29">
        <v>2</v>
      </c>
      <c r="G38" s="30">
        <f t="shared" ref="G38" si="23">H38+I38</f>
        <v>0</v>
      </c>
      <c r="H38" s="66"/>
      <c r="I38" s="30">
        <f t="shared" ref="I38" si="24">H38*0.2</f>
        <v>0</v>
      </c>
      <c r="J38" s="30">
        <f t="shared" ref="J38" si="25">(F38*H38)+(F38*I38)</f>
        <v>0</v>
      </c>
    </row>
    <row r="39" spans="1:10" s="31" customFormat="1" ht="41.4">
      <c r="A39" s="50"/>
      <c r="B39" s="47"/>
      <c r="C39" s="45"/>
      <c r="D39" s="55" t="s">
        <v>117</v>
      </c>
      <c r="E39" s="28" t="s">
        <v>23</v>
      </c>
      <c r="F39" s="29">
        <v>8</v>
      </c>
      <c r="G39" s="30">
        <f t="shared" si="20"/>
        <v>0</v>
      </c>
      <c r="H39" s="66"/>
      <c r="I39" s="30">
        <f>H39*0.2</f>
        <v>0</v>
      </c>
      <c r="J39" s="30">
        <f t="shared" si="21"/>
        <v>0</v>
      </c>
    </row>
    <row r="40" spans="1:10" s="31" customFormat="1" ht="27.6">
      <c r="A40" s="50"/>
      <c r="B40" s="47"/>
      <c r="C40" s="45"/>
      <c r="D40" s="55" t="s">
        <v>118</v>
      </c>
      <c r="E40" s="28" t="s">
        <v>23</v>
      </c>
      <c r="F40" s="29">
        <v>15</v>
      </c>
      <c r="G40" s="30">
        <f t="shared" ref="G40:G50" si="26">H40+I40</f>
        <v>0</v>
      </c>
      <c r="H40" s="66"/>
      <c r="I40" s="30">
        <f>H40*0.2</f>
        <v>0</v>
      </c>
      <c r="J40" s="30">
        <f t="shared" ref="J40:J50" si="27">(F40*H40)+(F40*I40)</f>
        <v>0</v>
      </c>
    </row>
    <row r="41" spans="1:10" s="31" customFormat="1" ht="13.8">
      <c r="A41" s="50"/>
      <c r="B41" s="47"/>
      <c r="C41" s="45"/>
      <c r="D41" s="46" t="s">
        <v>88</v>
      </c>
      <c r="E41" s="28" t="s">
        <v>23</v>
      </c>
      <c r="F41" s="29">
        <v>15</v>
      </c>
      <c r="G41" s="30">
        <f t="shared" ref="G41" si="28">H41+I41</f>
        <v>0</v>
      </c>
      <c r="H41" s="66"/>
      <c r="I41" s="30">
        <f t="shared" ref="I41" si="29">H41*0.3</f>
        <v>0</v>
      </c>
      <c r="J41" s="30">
        <f t="shared" ref="J41" si="30">(F41*H41)+(F41*I41)</f>
        <v>0</v>
      </c>
    </row>
    <row r="42" spans="1:10" s="31" customFormat="1" ht="27.6">
      <c r="A42" s="43"/>
      <c r="B42" s="44"/>
      <c r="C42" s="45"/>
      <c r="D42" s="54" t="s">
        <v>83</v>
      </c>
      <c r="E42" s="28" t="s">
        <v>29</v>
      </c>
      <c r="F42" s="29">
        <v>22</v>
      </c>
      <c r="G42" s="30">
        <f t="shared" si="26"/>
        <v>0</v>
      </c>
      <c r="H42" s="66"/>
      <c r="I42" s="30">
        <f t="shared" ref="I42:I50" si="31">H42*0.3</f>
        <v>0</v>
      </c>
      <c r="J42" s="30">
        <f t="shared" si="27"/>
        <v>0</v>
      </c>
    </row>
    <row r="43" spans="1:10" s="31" customFormat="1" ht="27.6">
      <c r="A43" s="43"/>
      <c r="B43" s="44"/>
      <c r="C43" s="45"/>
      <c r="D43" s="54" t="s">
        <v>84</v>
      </c>
      <c r="E43" s="28" t="s">
        <v>29</v>
      </c>
      <c r="F43" s="29">
        <v>15</v>
      </c>
      <c r="G43" s="30">
        <f t="shared" si="26"/>
        <v>0</v>
      </c>
      <c r="H43" s="66"/>
      <c r="I43" s="30">
        <f t="shared" si="31"/>
        <v>0</v>
      </c>
      <c r="J43" s="30">
        <f t="shared" si="27"/>
        <v>0</v>
      </c>
    </row>
    <row r="44" spans="1:10" s="31" customFormat="1" ht="27.6">
      <c r="A44" s="43"/>
      <c r="B44" s="44"/>
      <c r="C44" s="45"/>
      <c r="D44" s="54" t="s">
        <v>90</v>
      </c>
      <c r="E44" s="28" t="s">
        <v>29</v>
      </c>
      <c r="F44" s="29">
        <v>33</v>
      </c>
      <c r="G44" s="30">
        <f t="shared" si="26"/>
        <v>0</v>
      </c>
      <c r="H44" s="66"/>
      <c r="I44" s="30">
        <f t="shared" si="31"/>
        <v>0</v>
      </c>
      <c r="J44" s="30">
        <f t="shared" si="27"/>
        <v>0</v>
      </c>
    </row>
    <row r="45" spans="1:10" s="31" customFormat="1" ht="27.6">
      <c r="A45" s="43"/>
      <c r="B45" s="44"/>
      <c r="C45" s="45"/>
      <c r="D45" s="54" t="s">
        <v>91</v>
      </c>
      <c r="E45" s="28" t="s">
        <v>29</v>
      </c>
      <c r="F45" s="29">
        <v>16</v>
      </c>
      <c r="G45" s="30">
        <f t="shared" si="26"/>
        <v>0</v>
      </c>
      <c r="H45" s="66"/>
      <c r="I45" s="30">
        <f t="shared" si="31"/>
        <v>0</v>
      </c>
      <c r="J45" s="30">
        <f t="shared" si="27"/>
        <v>0</v>
      </c>
    </row>
    <row r="46" spans="1:10" s="31" customFormat="1" ht="27.6">
      <c r="A46" s="43"/>
      <c r="B46" s="44"/>
      <c r="C46" s="45"/>
      <c r="D46" s="54" t="s">
        <v>92</v>
      </c>
      <c r="E46" s="28" t="s">
        <v>29</v>
      </c>
      <c r="F46" s="29">
        <v>16</v>
      </c>
      <c r="G46" s="30">
        <f t="shared" ref="G46" si="32">H46+I46</f>
        <v>0</v>
      </c>
      <c r="H46" s="66"/>
      <c r="I46" s="30">
        <f t="shared" ref="I46" si="33">H46*0.3</f>
        <v>0</v>
      </c>
      <c r="J46" s="30">
        <f t="shared" ref="J46" si="34">(F46*H46)+(F46*I46)</f>
        <v>0</v>
      </c>
    </row>
    <row r="47" spans="1:10" s="31" customFormat="1" ht="27.6">
      <c r="A47" s="43"/>
      <c r="B47" s="44"/>
      <c r="C47" s="45"/>
      <c r="D47" s="54" t="s">
        <v>93</v>
      </c>
      <c r="E47" s="28" t="s">
        <v>29</v>
      </c>
      <c r="F47" s="29">
        <v>21</v>
      </c>
      <c r="G47" s="30">
        <f t="shared" ref="G47:G48" si="35">H47+I47</f>
        <v>0</v>
      </c>
      <c r="H47" s="66"/>
      <c r="I47" s="30">
        <f t="shared" ref="I47:I48" si="36">H47*0.3</f>
        <v>0</v>
      </c>
      <c r="J47" s="30">
        <f t="shared" ref="J47:J48" si="37">(F47*H47)+(F47*I47)</f>
        <v>0</v>
      </c>
    </row>
    <row r="48" spans="1:10" s="31" customFormat="1" ht="27.6">
      <c r="A48" s="43"/>
      <c r="B48" s="44"/>
      <c r="C48" s="45"/>
      <c r="D48" s="54" t="s">
        <v>89</v>
      </c>
      <c r="E48" s="28" t="s">
        <v>29</v>
      </c>
      <c r="F48" s="29">
        <v>76</v>
      </c>
      <c r="G48" s="30">
        <f t="shared" si="35"/>
        <v>0</v>
      </c>
      <c r="H48" s="66"/>
      <c r="I48" s="30">
        <f t="shared" si="36"/>
        <v>0</v>
      </c>
      <c r="J48" s="30">
        <f t="shared" si="37"/>
        <v>0</v>
      </c>
    </row>
    <row r="49" spans="1:10" s="31" customFormat="1" ht="13.8">
      <c r="A49" s="43"/>
      <c r="B49" s="44"/>
      <c r="C49" s="45"/>
      <c r="D49" s="54" t="s">
        <v>85</v>
      </c>
      <c r="E49" s="28" t="s">
        <v>24</v>
      </c>
      <c r="F49" s="29">
        <v>22</v>
      </c>
      <c r="G49" s="30">
        <f t="shared" si="26"/>
        <v>0</v>
      </c>
      <c r="H49" s="66"/>
      <c r="I49" s="30">
        <f t="shared" si="31"/>
        <v>0</v>
      </c>
      <c r="J49" s="30">
        <f t="shared" si="27"/>
        <v>0</v>
      </c>
    </row>
    <row r="50" spans="1:10" s="31" customFormat="1" ht="13.8">
      <c r="A50" s="43"/>
      <c r="B50" s="44"/>
      <c r="C50" s="45"/>
      <c r="D50" s="56" t="s">
        <v>94</v>
      </c>
      <c r="E50" s="28" t="s">
        <v>24</v>
      </c>
      <c r="F50" s="29">
        <v>15</v>
      </c>
      <c r="G50" s="30">
        <f t="shared" si="26"/>
        <v>0</v>
      </c>
      <c r="H50" s="66"/>
      <c r="I50" s="30">
        <f t="shared" si="31"/>
        <v>0</v>
      </c>
      <c r="J50" s="30">
        <f t="shared" si="27"/>
        <v>0</v>
      </c>
    </row>
    <row r="51" spans="1:10" s="31" customFormat="1" ht="28.2" thickBot="1">
      <c r="A51" s="50"/>
      <c r="B51" s="47"/>
      <c r="C51" s="48"/>
      <c r="D51" s="46" t="s">
        <v>87</v>
      </c>
      <c r="E51" s="28" t="s">
        <v>29</v>
      </c>
      <c r="F51" s="29">
        <v>33</v>
      </c>
      <c r="G51" s="30">
        <f t="shared" ref="G51" si="38">H51+I51</f>
        <v>0</v>
      </c>
      <c r="H51" s="66"/>
      <c r="I51" s="30">
        <f>H51*0.3</f>
        <v>0</v>
      </c>
      <c r="J51" s="30">
        <f t="shared" ref="J51" si="39">(F51*H51)+(F51*I51)</f>
        <v>0</v>
      </c>
    </row>
    <row r="52" spans="1:10" ht="15" thickBot="1">
      <c r="A52" s="13"/>
      <c r="B52" s="14"/>
      <c r="C52" s="15"/>
      <c r="D52" s="16" t="s">
        <v>71</v>
      </c>
      <c r="E52" s="15"/>
      <c r="F52" s="17"/>
      <c r="G52" s="18"/>
      <c r="H52" s="18"/>
      <c r="I52" s="18"/>
      <c r="J52" s="18">
        <f>SUM(J53:J64)</f>
        <v>0</v>
      </c>
    </row>
    <row r="53" spans="1:10">
      <c r="A53" s="40"/>
      <c r="B53" s="41"/>
      <c r="C53" s="41"/>
      <c r="D53" s="42" t="s">
        <v>72</v>
      </c>
      <c r="E53" s="27" t="s">
        <v>23</v>
      </c>
      <c r="F53" s="25">
        <v>1</v>
      </c>
      <c r="G53" s="26">
        <f t="shared" ref="G53" si="40">H53+I53</f>
        <v>0</v>
      </c>
      <c r="H53" s="64"/>
      <c r="I53" s="26">
        <v>0</v>
      </c>
      <c r="J53" s="26">
        <f t="shared" ref="J53" si="41">(F53*H53)+(F53*I53)</f>
        <v>0</v>
      </c>
    </row>
    <row r="54" spans="1:10">
      <c r="A54" s="35"/>
      <c r="B54" s="36"/>
      <c r="C54" s="36"/>
      <c r="D54" s="37" t="s">
        <v>73</v>
      </c>
      <c r="E54" s="28" t="s">
        <v>23</v>
      </c>
      <c r="F54" s="29">
        <v>1</v>
      </c>
      <c r="G54" s="30">
        <f t="shared" ref="G54:G64" si="42">H54+I54</f>
        <v>0</v>
      </c>
      <c r="H54" s="66"/>
      <c r="I54" s="30">
        <v>0</v>
      </c>
      <c r="J54" s="30">
        <f t="shared" ref="J54:J64" si="43">(F54*H54)+(F54*I54)</f>
        <v>0</v>
      </c>
    </row>
    <row r="55" spans="1:10" ht="27.6">
      <c r="A55" s="35"/>
      <c r="B55" s="36"/>
      <c r="C55" s="36"/>
      <c r="D55" s="37" t="s">
        <v>74</v>
      </c>
      <c r="E55" s="28" t="s">
        <v>23</v>
      </c>
      <c r="F55" s="29">
        <v>1</v>
      </c>
      <c r="G55" s="30">
        <f t="shared" si="42"/>
        <v>0</v>
      </c>
      <c r="H55" s="66"/>
      <c r="I55" s="30">
        <v>0</v>
      </c>
      <c r="J55" s="30">
        <f t="shared" si="43"/>
        <v>0</v>
      </c>
    </row>
    <row r="56" spans="1:10">
      <c r="A56" s="35"/>
      <c r="B56" s="36"/>
      <c r="C56" s="36"/>
      <c r="D56" s="37" t="s">
        <v>75</v>
      </c>
      <c r="E56" s="28" t="s">
        <v>24</v>
      </c>
      <c r="F56" s="29">
        <v>17</v>
      </c>
      <c r="G56" s="30">
        <v>450</v>
      </c>
      <c r="H56" s="52">
        <v>0</v>
      </c>
      <c r="I56" s="66"/>
      <c r="J56" s="30">
        <f t="shared" ref="J56" si="44">(F56*H56)+(F56*I56)</f>
        <v>0</v>
      </c>
    </row>
    <row r="57" spans="1:10">
      <c r="A57" s="35"/>
      <c r="B57" s="36"/>
      <c r="C57" s="36"/>
      <c r="D57" s="37" t="s">
        <v>76</v>
      </c>
      <c r="E57" s="28" t="s">
        <v>25</v>
      </c>
      <c r="F57" s="29">
        <v>10</v>
      </c>
      <c r="G57" s="30">
        <f t="shared" si="42"/>
        <v>0</v>
      </c>
      <c r="H57" s="52">
        <v>0</v>
      </c>
      <c r="I57" s="66"/>
      <c r="J57" s="30">
        <f t="shared" si="43"/>
        <v>0</v>
      </c>
    </row>
    <row r="58" spans="1:10">
      <c r="A58" s="35"/>
      <c r="B58" s="36"/>
      <c r="C58" s="36"/>
      <c r="D58" s="37" t="s">
        <v>77</v>
      </c>
      <c r="E58" s="28" t="s">
        <v>25</v>
      </c>
      <c r="F58" s="29">
        <v>10</v>
      </c>
      <c r="G58" s="30">
        <f t="shared" si="42"/>
        <v>0</v>
      </c>
      <c r="H58" s="52">
        <v>0</v>
      </c>
      <c r="I58" s="66"/>
      <c r="J58" s="30">
        <f t="shared" si="43"/>
        <v>0</v>
      </c>
    </row>
    <row r="59" spans="1:10">
      <c r="A59" s="35"/>
      <c r="B59" s="36"/>
      <c r="C59" s="36"/>
      <c r="D59" s="37" t="s">
        <v>78</v>
      </c>
      <c r="E59" s="28" t="s">
        <v>25</v>
      </c>
      <c r="F59" s="29">
        <v>10</v>
      </c>
      <c r="G59" s="30">
        <f t="shared" si="42"/>
        <v>0</v>
      </c>
      <c r="H59" s="52">
        <v>0</v>
      </c>
      <c r="I59" s="66"/>
      <c r="J59" s="30">
        <f t="shared" si="43"/>
        <v>0</v>
      </c>
    </row>
    <row r="60" spans="1:10">
      <c r="A60" s="35"/>
      <c r="B60" s="36"/>
      <c r="C60" s="36"/>
      <c r="D60" s="37" t="s">
        <v>79</v>
      </c>
      <c r="E60" s="28" t="s">
        <v>23</v>
      </c>
      <c r="F60" s="29">
        <v>1</v>
      </c>
      <c r="G60" s="30">
        <f t="shared" si="42"/>
        <v>0</v>
      </c>
      <c r="H60" s="66"/>
      <c r="I60" s="30">
        <v>0</v>
      </c>
      <c r="J60" s="30">
        <f t="shared" si="43"/>
        <v>0</v>
      </c>
    </row>
    <row r="61" spans="1:10" ht="27.6">
      <c r="A61" s="35"/>
      <c r="B61" s="36"/>
      <c r="C61" s="36"/>
      <c r="D61" s="37" t="s">
        <v>80</v>
      </c>
      <c r="E61" s="28" t="s">
        <v>23</v>
      </c>
      <c r="F61" s="29">
        <v>1</v>
      </c>
      <c r="G61" s="30">
        <f t="shared" si="42"/>
        <v>0</v>
      </c>
      <c r="H61" s="66"/>
      <c r="I61" s="30">
        <v>0</v>
      </c>
      <c r="J61" s="30">
        <f t="shared" si="43"/>
        <v>0</v>
      </c>
    </row>
    <row r="62" spans="1:10">
      <c r="A62" s="35"/>
      <c r="B62" s="36"/>
      <c r="C62" s="36"/>
      <c r="D62" s="37" t="s">
        <v>81</v>
      </c>
      <c r="E62" s="28" t="s">
        <v>23</v>
      </c>
      <c r="F62" s="29">
        <v>1</v>
      </c>
      <c r="G62" s="30">
        <f t="shared" si="42"/>
        <v>0</v>
      </c>
      <c r="H62" s="66"/>
      <c r="I62" s="30">
        <v>0</v>
      </c>
      <c r="J62" s="30">
        <f t="shared" si="43"/>
        <v>0</v>
      </c>
    </row>
    <row r="63" spans="1:10" ht="27.6">
      <c r="A63" s="35"/>
      <c r="B63" s="36"/>
      <c r="C63" s="36"/>
      <c r="D63" s="37" t="s">
        <v>82</v>
      </c>
      <c r="E63" s="28" t="s">
        <v>23</v>
      </c>
      <c r="F63" s="29">
        <v>1</v>
      </c>
      <c r="G63" s="30">
        <f t="shared" ref="G63" si="45">H63+I63</f>
        <v>0</v>
      </c>
      <c r="H63" s="66"/>
      <c r="I63" s="30">
        <v>0</v>
      </c>
      <c r="J63" s="30">
        <f t="shared" ref="J63" si="46">(F63*H63)+(F63*I63)</f>
        <v>0</v>
      </c>
    </row>
    <row r="64" spans="1:10" s="31" customFormat="1" thickBot="1">
      <c r="A64" s="58"/>
      <c r="B64" s="59"/>
      <c r="C64" s="60"/>
      <c r="D64" s="61" t="s">
        <v>86</v>
      </c>
      <c r="E64" s="38" t="s">
        <v>27</v>
      </c>
      <c r="F64" s="62">
        <v>1</v>
      </c>
      <c r="G64" s="39">
        <f t="shared" si="42"/>
        <v>0</v>
      </c>
      <c r="H64" s="67"/>
      <c r="I64" s="39">
        <v>0</v>
      </c>
      <c r="J64" s="39">
        <f t="shared" si="43"/>
        <v>0</v>
      </c>
    </row>
    <row r="65" spans="10:10">
      <c r="J65" s="57"/>
    </row>
    <row r="66" spans="10:10">
      <c r="J66" s="49">
        <f>J10+J34+J52</f>
        <v>0</v>
      </c>
    </row>
  </sheetData>
  <pageMargins left="0.7" right="0.7" top="0.78740157499999996" bottom="0.78740157499999996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2"/>
  <sheetViews>
    <sheetView zoomScale="85" zoomScaleNormal="85" workbookViewId="0">
      <selection activeCell="M22" sqref="M22"/>
    </sheetView>
  </sheetViews>
  <sheetFormatPr defaultRowHeight="14.4"/>
  <cols>
    <col min="2" max="2" width="65.33203125" bestFit="1" customWidth="1"/>
    <col min="4" max="5" width="9.33203125" style="53"/>
  </cols>
  <sheetData>
    <row r="2" spans="2:9">
      <c r="B2" t="s">
        <v>36</v>
      </c>
      <c r="D2" s="53">
        <v>1</v>
      </c>
      <c r="E2" s="53" t="s">
        <v>23</v>
      </c>
    </row>
    <row r="3" spans="2:9">
      <c r="B3" t="s">
        <v>37</v>
      </c>
      <c r="D3" s="53">
        <v>1</v>
      </c>
      <c r="E3" s="53" t="s">
        <v>23</v>
      </c>
    </row>
    <row r="4" spans="2:9">
      <c r="B4" t="s">
        <v>38</v>
      </c>
      <c r="D4" s="53">
        <v>8</v>
      </c>
      <c r="E4" s="53" t="s">
        <v>23</v>
      </c>
    </row>
    <row r="5" spans="2:9">
      <c r="B5" t="s">
        <v>39</v>
      </c>
      <c r="D5" s="53">
        <v>6</v>
      </c>
      <c r="E5" s="53" t="s">
        <v>23</v>
      </c>
    </row>
    <row r="6" spans="2:9">
      <c r="B6" t="s">
        <v>40</v>
      </c>
      <c r="D6" s="53">
        <v>8</v>
      </c>
      <c r="E6" s="53" t="s">
        <v>23</v>
      </c>
    </row>
    <row r="7" spans="2:9">
      <c r="B7" t="s">
        <v>41</v>
      </c>
      <c r="D7" s="53">
        <v>15</v>
      </c>
      <c r="E7" s="53" t="s">
        <v>23</v>
      </c>
    </row>
    <row r="8" spans="2:9">
      <c r="B8" t="s">
        <v>42</v>
      </c>
      <c r="D8" s="53">
        <v>2</v>
      </c>
      <c r="E8" s="53" t="s">
        <v>23</v>
      </c>
    </row>
    <row r="9" spans="2:9">
      <c r="B9" t="s">
        <v>43</v>
      </c>
      <c r="D9" s="53">
        <v>2</v>
      </c>
      <c r="E9" s="53" t="s">
        <v>23</v>
      </c>
    </row>
    <row r="15" spans="2:9">
      <c r="B15" s="54" t="s">
        <v>48</v>
      </c>
      <c r="C15" s="28" t="s">
        <v>29</v>
      </c>
      <c r="D15" s="29"/>
      <c r="E15" s="30">
        <f t="shared" ref="E15:E22" si="0">F15+G15</f>
        <v>0</v>
      </c>
      <c r="F15" s="30"/>
      <c r="G15" s="30">
        <f t="shared" ref="G15:G22" si="1">F15*0.3</f>
        <v>0</v>
      </c>
      <c r="H15" s="30">
        <f t="shared" ref="H15:H22" si="2">(D15*F15)+(D15*G15)</f>
        <v>0</v>
      </c>
      <c r="I15" s="31" t="s">
        <v>44</v>
      </c>
    </row>
    <row r="16" spans="2:9">
      <c r="B16" s="54" t="s">
        <v>49</v>
      </c>
      <c r="C16" s="28" t="s">
        <v>29</v>
      </c>
      <c r="D16" s="29"/>
      <c r="E16" s="30">
        <f t="shared" si="0"/>
        <v>0</v>
      </c>
      <c r="F16" s="30"/>
      <c r="G16" s="30">
        <f t="shared" si="1"/>
        <v>0</v>
      </c>
      <c r="H16" s="30">
        <f t="shared" si="2"/>
        <v>0</v>
      </c>
      <c r="I16" s="31" t="s">
        <v>45</v>
      </c>
    </row>
    <row r="17" spans="2:9" ht="27.6">
      <c r="B17" s="54" t="s">
        <v>50</v>
      </c>
      <c r="C17" s="28" t="s">
        <v>29</v>
      </c>
      <c r="D17" s="29"/>
      <c r="E17" s="30">
        <f t="shared" si="0"/>
        <v>0</v>
      </c>
      <c r="F17" s="30"/>
      <c r="G17" s="30">
        <f t="shared" si="1"/>
        <v>0</v>
      </c>
      <c r="H17" s="30">
        <f t="shared" si="2"/>
        <v>0</v>
      </c>
      <c r="I17" s="31" t="s">
        <v>46</v>
      </c>
    </row>
    <row r="18" spans="2:9" ht="27.6">
      <c r="B18" s="54" t="s">
        <v>51</v>
      </c>
      <c r="C18" s="28" t="s">
        <v>29</v>
      </c>
      <c r="D18" s="29"/>
      <c r="E18" s="30">
        <f t="shared" si="0"/>
        <v>0</v>
      </c>
      <c r="F18" s="30"/>
      <c r="G18" s="30">
        <f t="shared" si="1"/>
        <v>0</v>
      </c>
      <c r="H18" s="30">
        <f t="shared" si="2"/>
        <v>0</v>
      </c>
      <c r="I18" s="31" t="s">
        <v>47</v>
      </c>
    </row>
    <row r="19" spans="2:9">
      <c r="B19" s="54" t="s">
        <v>52</v>
      </c>
      <c r="C19" s="28" t="s">
        <v>24</v>
      </c>
      <c r="D19" s="29"/>
      <c r="E19" s="30">
        <f t="shared" si="0"/>
        <v>0</v>
      </c>
      <c r="F19" s="30"/>
      <c r="G19" s="30">
        <f t="shared" si="1"/>
        <v>0</v>
      </c>
      <c r="H19" s="30">
        <f t="shared" si="2"/>
        <v>0</v>
      </c>
      <c r="I19" s="31"/>
    </row>
    <row r="20" spans="2:9">
      <c r="B20" s="54" t="s">
        <v>53</v>
      </c>
      <c r="C20" s="28" t="s">
        <v>24</v>
      </c>
      <c r="D20" s="29"/>
      <c r="E20" s="30">
        <f t="shared" si="0"/>
        <v>0</v>
      </c>
      <c r="F20" s="30"/>
      <c r="G20" s="30">
        <f t="shared" si="1"/>
        <v>0</v>
      </c>
      <c r="H20" s="30">
        <f t="shared" si="2"/>
        <v>0</v>
      </c>
      <c r="I20" s="31"/>
    </row>
    <row r="21" spans="2:9">
      <c r="B21" s="54" t="s">
        <v>54</v>
      </c>
      <c r="C21" s="28" t="s">
        <v>24</v>
      </c>
      <c r="D21" s="29"/>
      <c r="E21" s="30">
        <f t="shared" si="0"/>
        <v>0</v>
      </c>
      <c r="F21" s="30"/>
      <c r="G21" s="30">
        <f t="shared" si="1"/>
        <v>0</v>
      </c>
      <c r="H21" s="30">
        <f t="shared" si="2"/>
        <v>0</v>
      </c>
      <c r="I21" s="31"/>
    </row>
    <row r="22" spans="2:9">
      <c r="B22" s="54" t="s">
        <v>55</v>
      </c>
      <c r="C22" s="28" t="s">
        <v>24</v>
      </c>
      <c r="D22" s="29"/>
      <c r="E22" s="30">
        <f t="shared" si="0"/>
        <v>0</v>
      </c>
      <c r="F22" s="30"/>
      <c r="G22" s="30">
        <f t="shared" si="1"/>
        <v>0</v>
      </c>
      <c r="H22" s="30">
        <f t="shared" si="2"/>
        <v>0</v>
      </c>
      <c r="I22" s="31"/>
    </row>
    <row r="25" spans="2:9" ht="27.6">
      <c r="B25" s="54" t="s">
        <v>62</v>
      </c>
      <c r="C25" s="28" t="s">
        <v>29</v>
      </c>
      <c r="D25" s="29"/>
      <c r="E25" s="30">
        <f t="shared" ref="E25:E32" si="3">F25+G25</f>
        <v>0</v>
      </c>
      <c r="F25" s="30"/>
      <c r="G25" s="30">
        <f t="shared" ref="G25:G32" si="4">F25*0.3</f>
        <v>0</v>
      </c>
      <c r="H25" s="30">
        <f t="shared" ref="H25:H32" si="5">(D25*F25)+(D25*G25)</f>
        <v>0</v>
      </c>
      <c r="I25" s="31" t="s">
        <v>59</v>
      </c>
    </row>
    <row r="26" spans="2:9">
      <c r="B26" s="54" t="s">
        <v>61</v>
      </c>
      <c r="C26" s="28" t="s">
        <v>29</v>
      </c>
      <c r="D26" s="29"/>
      <c r="E26" s="30">
        <f t="shared" si="3"/>
        <v>0</v>
      </c>
      <c r="F26" s="30"/>
      <c r="G26" s="30">
        <f t="shared" si="4"/>
        <v>0</v>
      </c>
      <c r="H26" s="30">
        <f t="shared" si="5"/>
        <v>0</v>
      </c>
      <c r="I26" s="31" t="s">
        <v>60</v>
      </c>
    </row>
    <row r="27" spans="2:9">
      <c r="B27" s="54" t="s">
        <v>64</v>
      </c>
      <c r="C27" s="28" t="s">
        <v>29</v>
      </c>
      <c r="D27" s="29"/>
      <c r="E27" s="30">
        <f t="shared" si="3"/>
        <v>0</v>
      </c>
      <c r="F27" s="30"/>
      <c r="G27" s="30">
        <f t="shared" si="4"/>
        <v>0</v>
      </c>
      <c r="H27" s="30">
        <f t="shared" si="5"/>
        <v>0</v>
      </c>
      <c r="I27" s="31" t="s">
        <v>63</v>
      </c>
    </row>
    <row r="28" spans="2:9" ht="27.6">
      <c r="B28" s="54" t="s">
        <v>66</v>
      </c>
      <c r="C28" s="28" t="s">
        <v>29</v>
      </c>
      <c r="D28" s="29"/>
      <c r="E28" s="30">
        <f t="shared" si="3"/>
        <v>0</v>
      </c>
      <c r="F28" s="30"/>
      <c r="G28" s="30">
        <f t="shared" si="4"/>
        <v>0</v>
      </c>
      <c r="H28" s="30">
        <f t="shared" si="5"/>
        <v>0</v>
      </c>
      <c r="I28" s="31" t="s">
        <v>65</v>
      </c>
    </row>
    <row r="29" spans="2:9" ht="27.6">
      <c r="B29" s="54" t="s">
        <v>67</v>
      </c>
      <c r="C29" s="28" t="s">
        <v>29</v>
      </c>
      <c r="D29" s="29"/>
      <c r="E29" s="30">
        <f t="shared" si="3"/>
        <v>0</v>
      </c>
      <c r="F29" s="30"/>
      <c r="G29" s="30">
        <f t="shared" si="4"/>
        <v>0</v>
      </c>
      <c r="H29" s="30">
        <f t="shared" si="5"/>
        <v>0</v>
      </c>
      <c r="I29" s="31" t="s">
        <v>46</v>
      </c>
    </row>
    <row r="30" spans="2:9" ht="27.6">
      <c r="B30" s="54" t="s">
        <v>68</v>
      </c>
      <c r="C30" s="28" t="s">
        <v>29</v>
      </c>
      <c r="D30" s="29"/>
      <c r="E30" s="30">
        <f t="shared" si="3"/>
        <v>0</v>
      </c>
      <c r="F30" s="30"/>
      <c r="G30" s="30">
        <f t="shared" si="4"/>
        <v>0</v>
      </c>
      <c r="H30" s="30">
        <f t="shared" si="5"/>
        <v>0</v>
      </c>
      <c r="I30" s="31" t="s">
        <v>47</v>
      </c>
    </row>
    <row r="31" spans="2:9" ht="27.6">
      <c r="B31" s="54" t="s">
        <v>69</v>
      </c>
      <c r="C31" s="28" t="s">
        <v>29</v>
      </c>
      <c r="D31" s="29"/>
      <c r="E31" s="30">
        <f t="shared" si="3"/>
        <v>0</v>
      </c>
      <c r="F31" s="30"/>
      <c r="G31" s="30">
        <f t="shared" si="4"/>
        <v>0</v>
      </c>
      <c r="H31" s="30">
        <f t="shared" si="5"/>
        <v>0</v>
      </c>
      <c r="I31" s="31" t="s">
        <v>45</v>
      </c>
    </row>
    <row r="32" spans="2:9">
      <c r="B32" s="54" t="s">
        <v>70</v>
      </c>
      <c r="C32" s="28" t="s">
        <v>24</v>
      </c>
      <c r="D32" s="29"/>
      <c r="E32" s="30">
        <f t="shared" si="3"/>
        <v>0</v>
      </c>
      <c r="F32" s="30"/>
      <c r="G32" s="30">
        <f t="shared" si="4"/>
        <v>0</v>
      </c>
      <c r="H32" s="30">
        <f t="shared" si="5"/>
        <v>0</v>
      </c>
      <c r="I32" s="3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List3!Oblast_tisku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Hrboticky</dc:creator>
  <cp:lastModifiedBy>Starycha s. r. o. - Mikuláš Starycha</cp:lastModifiedBy>
  <cp:lastPrinted>2025-04-03T06:42:24Z</cp:lastPrinted>
  <dcterms:created xsi:type="dcterms:W3CDTF">2018-01-09T09:46:22Z</dcterms:created>
  <dcterms:modified xsi:type="dcterms:W3CDTF">2025-04-03T06:42:33Z</dcterms:modified>
</cp:coreProperties>
</file>